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R:\nhs-earnings\excel_templates\"/>
    </mc:Choice>
  </mc:AlternateContent>
  <xr:revisionPtr revIDLastSave="0" documentId="13_ncr:80001_{B17EC518-2817-44B9-AB86-C5B2B73CBE68}" xr6:coauthVersionLast="36" xr6:coauthVersionMax="47" xr10:uidLastSave="{00000000-0000-0000-0000-000000000000}"/>
  <bookViews>
    <workbookView xWindow="-105" yWindow="-105" windowWidth="19425" windowHeight="10560" tabRatio="860" xr2:uid="{00000000-000D-0000-FFFF-FFFF00000000}"/>
  </bookViews>
  <sheets>
    <sheet name="Table 1 Raw 1" sheetId="2" r:id="rId1"/>
    <sheet name="Table 1 Raw 2" sheetId="3" r:id="rId2"/>
    <sheet name="Table 1 Raw 3" sheetId="4" r:id="rId3"/>
    <sheet name="Table 3 Raw" sheetId="5" r:id="rId4"/>
    <sheet name="Table 1 1 Amount Pivot" sheetId="6" r:id="rId5"/>
    <sheet name="Table 1 2 Amount Pivot" sheetId="7" r:id="rId6"/>
    <sheet name="Table 1 3 Amount Pivot" sheetId="8" r:id="rId7"/>
    <sheet name="Table 1 3 Sample Pivot" sheetId="9" r:id="rId8"/>
    <sheet name="Table 3 Pivot 1" sheetId="10" r:id="rId9"/>
    <sheet name="Table 3 Pivot 2" sheetId="11" r:id="rId10"/>
    <sheet name="Title sheet" sheetId="28" r:id="rId11"/>
    <sheet name="Notes" sheetId="29" r:id="rId12"/>
    <sheet name="1" sheetId="30" r:id="rId13"/>
    <sheet name="2a" sheetId="31" r:id="rId14"/>
    <sheet name="2b" sheetId="32" r:id="rId15"/>
    <sheet name="2c" sheetId="33" r:id="rId16"/>
    <sheet name="2d" sheetId="34" r:id="rId17"/>
    <sheet name="3a" sheetId="35" r:id="rId18"/>
    <sheet name="3b" sheetId="36" r:id="rId19"/>
    <sheet name="3c" sheetId="37" r:id="rId20"/>
    <sheet name="3d" sheetId="38" r:id="rId21"/>
    <sheet name="3e" sheetId="39" r:id="rId22"/>
    <sheet name="3f" sheetId="40" r:id="rId23"/>
    <sheet name="3g" sheetId="41" r:id="rId24"/>
    <sheet name="3h" sheetId="42" r:id="rId25"/>
    <sheet name="3i" sheetId="43" r:id="rId26"/>
    <sheet name="3j" sheetId="44" r:id="rId27"/>
  </sheets>
  <definedNames>
    <definedName name="_Toc217116100" localSheetId="10">'Title sheet'!#REF!</definedName>
    <definedName name="_Toc328044298" localSheetId="10">'Title sheet'!#REF!</definedName>
    <definedName name="_xlnm.Print_Area" localSheetId="10">'Title sheet'!$A$1:$B$52</definedName>
  </definedNames>
  <calcPr calcId="191029"/>
  <pivotCaches>
    <pivotCache cacheId="28" r:id="rId28"/>
    <pivotCache cacheId="38" r:id="rId29"/>
    <pivotCache cacheId="44" r:id="rId30"/>
    <pivotCache cacheId="55" r:id="rId31"/>
  </pivotCaches>
</workbook>
</file>

<file path=xl/calcChain.xml><?xml version="1.0" encoding="utf-8"?>
<calcChain xmlns="http://schemas.openxmlformats.org/spreadsheetml/2006/main">
  <c r="B3" i="30" l="1"/>
  <c r="H8" i="36"/>
  <c r="H12" i="36"/>
  <c r="H16" i="36"/>
  <c r="H20" i="36"/>
  <c r="H24" i="36"/>
  <c r="H28" i="36"/>
  <c r="H32" i="36"/>
  <c r="H10" i="37"/>
  <c r="H14" i="37"/>
  <c r="H18" i="37"/>
  <c r="H22" i="37"/>
  <c r="H26" i="37"/>
  <c r="H30" i="37"/>
  <c r="H8" i="38"/>
  <c r="H12" i="38"/>
  <c r="H16" i="38"/>
  <c r="H20" i="38"/>
  <c r="H24" i="38"/>
  <c r="H28" i="38"/>
  <c r="H32" i="38"/>
  <c r="H10" i="39"/>
  <c r="H14" i="39"/>
  <c r="H18" i="39"/>
  <c r="H22" i="39"/>
  <c r="H26" i="39"/>
  <c r="H30" i="39"/>
  <c r="H8" i="40"/>
  <c r="H12" i="40"/>
  <c r="H16" i="40"/>
  <c r="H20" i="40"/>
  <c r="H24" i="40"/>
  <c r="H28" i="40"/>
  <c r="H32" i="40"/>
  <c r="H10" i="41"/>
  <c r="H14" i="41"/>
  <c r="H18" i="41"/>
  <c r="H22" i="41"/>
  <c r="H26" i="41"/>
  <c r="H30" i="41"/>
  <c r="H8" i="42"/>
  <c r="H12" i="42"/>
  <c r="H16" i="42"/>
  <c r="H20" i="42"/>
  <c r="H24" i="42"/>
  <c r="H28" i="42"/>
  <c r="H32" i="42"/>
  <c r="H10" i="43"/>
  <c r="H14" i="43"/>
  <c r="H18" i="43"/>
  <c r="H22" i="43"/>
  <c r="H26" i="43"/>
  <c r="H30" i="43"/>
  <c r="H8" i="44"/>
  <c r="H12" i="44"/>
  <c r="H16" i="44"/>
  <c r="H20" i="44"/>
  <c r="H24" i="44"/>
  <c r="H28" i="44"/>
  <c r="H32" i="44"/>
  <c r="H10" i="35"/>
  <c r="H14" i="35"/>
  <c r="H18" i="35"/>
  <c r="H22" i="35"/>
  <c r="H26" i="35"/>
  <c r="H30" i="35"/>
  <c r="H9" i="36"/>
  <c r="H13" i="36"/>
  <c r="H17" i="36"/>
  <c r="H21" i="36"/>
  <c r="H25" i="36"/>
  <c r="H29" i="36"/>
  <c r="H33" i="36"/>
  <c r="H11" i="37"/>
  <c r="H15" i="37"/>
  <c r="H19" i="37"/>
  <c r="H23" i="37"/>
  <c r="H27" i="37"/>
  <c r="H31" i="37"/>
  <c r="H9" i="38"/>
  <c r="H13" i="38"/>
  <c r="H17" i="38"/>
  <c r="H21" i="38"/>
  <c r="H25" i="38"/>
  <c r="H29" i="38"/>
  <c r="H33" i="38"/>
  <c r="H11" i="39"/>
  <c r="H15" i="39"/>
  <c r="H19" i="39"/>
  <c r="H23" i="39"/>
  <c r="H27" i="39"/>
  <c r="H31" i="39"/>
  <c r="H9" i="40"/>
  <c r="H13" i="40"/>
  <c r="H17" i="40"/>
  <c r="H21" i="40"/>
  <c r="H25" i="40"/>
  <c r="H29" i="40"/>
  <c r="H33" i="40"/>
  <c r="H11" i="41"/>
  <c r="H15" i="41"/>
  <c r="H19" i="41"/>
  <c r="H23" i="41"/>
  <c r="H27" i="41"/>
  <c r="H31" i="41"/>
  <c r="H9" i="42"/>
  <c r="H13" i="42"/>
  <c r="H17" i="42"/>
  <c r="H21" i="42"/>
  <c r="H25" i="42"/>
  <c r="H29" i="42"/>
  <c r="H33" i="42"/>
  <c r="H11" i="43"/>
  <c r="H15" i="43"/>
  <c r="H19" i="43"/>
  <c r="H23" i="43"/>
  <c r="H27" i="43"/>
  <c r="H31" i="43"/>
  <c r="H9" i="44"/>
  <c r="H13" i="44"/>
  <c r="H17" i="44"/>
  <c r="H21" i="44"/>
  <c r="H25" i="44"/>
  <c r="H29" i="44"/>
  <c r="H33" i="44"/>
  <c r="H11" i="35"/>
  <c r="H15" i="35"/>
  <c r="H19" i="35"/>
  <c r="H10" i="36"/>
  <c r="H18" i="36"/>
  <c r="H26" i="36"/>
  <c r="H8" i="37"/>
  <c r="H16" i="37"/>
  <c r="H24" i="37"/>
  <c r="H32" i="37"/>
  <c r="H14" i="38"/>
  <c r="H22" i="38"/>
  <c r="H30" i="38"/>
  <c r="H12" i="39"/>
  <c r="H20" i="39"/>
  <c r="H28" i="39"/>
  <c r="H10" i="40"/>
  <c r="H18" i="40"/>
  <c r="H26" i="40"/>
  <c r="H8" i="41"/>
  <c r="H16" i="41"/>
  <c r="H24" i="41"/>
  <c r="H32" i="41"/>
  <c r="H14" i="42"/>
  <c r="H22" i="42"/>
  <c r="H30" i="42"/>
  <c r="H12" i="43"/>
  <c r="H20" i="43"/>
  <c r="H28" i="43"/>
  <c r="H10" i="44"/>
  <c r="H18" i="44"/>
  <c r="H26" i="44"/>
  <c r="H8" i="35"/>
  <c r="H16" i="35"/>
  <c r="H23" i="35"/>
  <c r="H28" i="35"/>
  <c r="H33" i="35"/>
  <c r="H11" i="36"/>
  <c r="H19" i="36"/>
  <c r="H27" i="36"/>
  <c r="H9" i="37"/>
  <c r="H17" i="37"/>
  <c r="H25" i="37"/>
  <c r="H33" i="37"/>
  <c r="H15" i="38"/>
  <c r="H23" i="38"/>
  <c r="H31" i="38"/>
  <c r="H13" i="39"/>
  <c r="H21" i="39"/>
  <c r="H29" i="39"/>
  <c r="H11" i="40"/>
  <c r="H19" i="40"/>
  <c r="H27" i="40"/>
  <c r="H9" i="41"/>
  <c r="H17" i="41"/>
  <c r="H25" i="41"/>
  <c r="H33" i="41"/>
  <c r="H15" i="42"/>
  <c r="H23" i="42"/>
  <c r="H31" i="42"/>
  <c r="H13" i="43"/>
  <c r="H21" i="43"/>
  <c r="H29" i="43"/>
  <c r="H11" i="44"/>
  <c r="H19" i="44"/>
  <c r="H27" i="44"/>
  <c r="H9" i="35"/>
  <c r="H17" i="35"/>
  <c r="H24" i="35"/>
  <c r="H29" i="35"/>
  <c r="H14" i="36"/>
  <c r="H22" i="36"/>
  <c r="H30" i="36"/>
  <c r="H12" i="37"/>
  <c r="H20" i="37"/>
  <c r="H28" i="37"/>
  <c r="H10" i="38"/>
  <c r="H18" i="38"/>
  <c r="H26" i="38"/>
  <c r="H8" i="39"/>
  <c r="H16" i="39"/>
  <c r="H24" i="39"/>
  <c r="H32" i="39"/>
  <c r="H14" i="40"/>
  <c r="H22" i="40"/>
  <c r="H30" i="40"/>
  <c r="H20" i="41"/>
  <c r="H28" i="41"/>
  <c r="H10" i="42"/>
  <c r="H18" i="42"/>
  <c r="H26" i="42"/>
  <c r="H8" i="43"/>
  <c r="H16" i="43"/>
  <c r="H24" i="43"/>
  <c r="H32" i="43"/>
  <c r="H14" i="44"/>
  <c r="H22" i="44"/>
  <c r="H12" i="35"/>
  <c r="H20" i="35"/>
  <c r="H25" i="35"/>
  <c r="H15" i="36"/>
  <c r="H31" i="36"/>
  <c r="H13" i="37"/>
  <c r="H21" i="37"/>
  <c r="H29" i="37"/>
  <c r="H19" i="38"/>
  <c r="H9" i="39"/>
  <c r="H17" i="39"/>
  <c r="H33" i="39"/>
  <c r="H23" i="40"/>
  <c r="H13" i="41"/>
  <c r="H29" i="41"/>
  <c r="H19" i="42"/>
  <c r="H27" i="42"/>
  <c r="H17" i="43"/>
  <c r="H33" i="43"/>
  <c r="H23" i="44"/>
  <c r="H13" i="35"/>
  <c r="H32" i="35"/>
  <c r="H12" i="41"/>
  <c r="H30" i="44"/>
  <c r="H31" i="35"/>
  <c r="H23" i="36"/>
  <c r="H11" i="38"/>
  <c r="H27" i="38"/>
  <c r="H25" i="39"/>
  <c r="H15" i="40"/>
  <c r="H31" i="40"/>
  <c r="H21" i="41"/>
  <c r="H11" i="42"/>
  <c r="H9" i="43"/>
  <c r="H25" i="43"/>
  <c r="H15" i="44"/>
  <c r="H31" i="44"/>
  <c r="H21" i="35"/>
  <c r="H27" i="35"/>
  <c r="H7" i="36"/>
  <c r="H7" i="40"/>
  <c r="H7" i="44"/>
  <c r="H7" i="41"/>
  <c r="H7" i="35"/>
  <c r="H7" i="38"/>
  <c r="H7" i="39"/>
  <c r="H7" i="37"/>
  <c r="H7" i="42"/>
  <c r="H7" i="43"/>
  <c r="G8" i="36"/>
  <c r="G12" i="36"/>
  <c r="G16" i="36"/>
  <c r="G20" i="36"/>
  <c r="G24" i="36"/>
  <c r="G28" i="36"/>
  <c r="G32" i="36"/>
  <c r="G10" i="37"/>
  <c r="G14" i="37"/>
  <c r="G18" i="37"/>
  <c r="G22" i="37"/>
  <c r="G26" i="37"/>
  <c r="G30" i="37"/>
  <c r="G8" i="38"/>
  <c r="G12" i="38"/>
  <c r="G16" i="38"/>
  <c r="G20" i="38"/>
  <c r="G24" i="38"/>
  <c r="G28" i="38"/>
  <c r="G32" i="38"/>
  <c r="G10" i="39"/>
  <c r="G14" i="39"/>
  <c r="G18" i="39"/>
  <c r="G22" i="39"/>
  <c r="G26" i="39"/>
  <c r="G30" i="39"/>
  <c r="G8" i="40"/>
  <c r="G12" i="40"/>
  <c r="G16" i="40"/>
  <c r="G20" i="40"/>
  <c r="G24" i="40"/>
  <c r="G28" i="40"/>
  <c r="G32" i="40"/>
  <c r="G10" i="41"/>
  <c r="G14" i="41"/>
  <c r="G18" i="41"/>
  <c r="G22" i="41"/>
  <c r="G26" i="41"/>
  <c r="G30" i="41"/>
  <c r="G8" i="42"/>
  <c r="G12" i="42"/>
  <c r="G16" i="42"/>
  <c r="G20" i="42"/>
  <c r="G24" i="42"/>
  <c r="G28" i="42"/>
  <c r="G32" i="42"/>
  <c r="G10" i="43"/>
  <c r="G14" i="43"/>
  <c r="G18" i="43"/>
  <c r="G22" i="43"/>
  <c r="G26" i="43"/>
  <c r="G30" i="43"/>
  <c r="G8" i="44"/>
  <c r="G12" i="44"/>
  <c r="G16" i="44"/>
  <c r="G20" i="44"/>
  <c r="G24" i="44"/>
  <c r="G28" i="44"/>
  <c r="G32" i="44"/>
  <c r="G10" i="35"/>
  <c r="G14" i="35"/>
  <c r="G18" i="35"/>
  <c r="G22" i="35"/>
  <c r="G26" i="35"/>
  <c r="G30" i="35"/>
  <c r="G20" i="35"/>
  <c r="G32" i="35"/>
  <c r="G11" i="36"/>
  <c r="G23" i="36"/>
  <c r="G13" i="37"/>
  <c r="G25" i="37"/>
  <c r="G33" i="37"/>
  <c r="G19" i="38"/>
  <c r="G31" i="38"/>
  <c r="G21" i="39"/>
  <c r="G29" i="39"/>
  <c r="G15" i="40"/>
  <c r="G27" i="40"/>
  <c r="G17" i="41"/>
  <c r="G29" i="41"/>
  <c r="G15" i="42"/>
  <c r="G27" i="42"/>
  <c r="G13" i="43"/>
  <c r="G33" i="43"/>
  <c r="G19" i="44"/>
  <c r="G31" i="44"/>
  <c r="G17" i="35"/>
  <c r="G29" i="35"/>
  <c r="G9" i="36"/>
  <c r="G13" i="36"/>
  <c r="G17" i="36"/>
  <c r="G21" i="36"/>
  <c r="G25" i="36"/>
  <c r="G29" i="36"/>
  <c r="G33" i="36"/>
  <c r="G11" i="37"/>
  <c r="G15" i="37"/>
  <c r="G19" i="37"/>
  <c r="G23" i="37"/>
  <c r="G27" i="37"/>
  <c r="G31" i="37"/>
  <c r="G9" i="38"/>
  <c r="G13" i="38"/>
  <c r="G17" i="38"/>
  <c r="G21" i="38"/>
  <c r="G25" i="38"/>
  <c r="G29" i="38"/>
  <c r="G33" i="38"/>
  <c r="G11" i="39"/>
  <c r="G15" i="39"/>
  <c r="G19" i="39"/>
  <c r="G23" i="39"/>
  <c r="G27" i="39"/>
  <c r="G31" i="39"/>
  <c r="G9" i="40"/>
  <c r="G13" i="40"/>
  <c r="G17" i="40"/>
  <c r="G21" i="40"/>
  <c r="G25" i="40"/>
  <c r="G29" i="40"/>
  <c r="G33" i="40"/>
  <c r="G11" i="41"/>
  <c r="G15" i="41"/>
  <c r="G19" i="41"/>
  <c r="G23" i="41"/>
  <c r="G27" i="41"/>
  <c r="G31" i="41"/>
  <c r="G9" i="42"/>
  <c r="G13" i="42"/>
  <c r="G17" i="42"/>
  <c r="G21" i="42"/>
  <c r="G25" i="42"/>
  <c r="G29" i="42"/>
  <c r="G33" i="42"/>
  <c r="G11" i="43"/>
  <c r="G15" i="43"/>
  <c r="G19" i="43"/>
  <c r="G23" i="43"/>
  <c r="G27" i="43"/>
  <c r="G31" i="43"/>
  <c r="G9" i="44"/>
  <c r="G13" i="44"/>
  <c r="G17" i="44"/>
  <c r="G21" i="44"/>
  <c r="G25" i="44"/>
  <c r="G29" i="44"/>
  <c r="G33" i="44"/>
  <c r="G11" i="35"/>
  <c r="G15" i="35"/>
  <c r="G19" i="35"/>
  <c r="G23" i="35"/>
  <c r="G27" i="35"/>
  <c r="G31" i="35"/>
  <c r="G28" i="35"/>
  <c r="G15" i="36"/>
  <c r="G27" i="36"/>
  <c r="G9" i="37"/>
  <c r="G17" i="37"/>
  <c r="G29" i="37"/>
  <c r="G15" i="38"/>
  <c r="G27" i="38"/>
  <c r="G13" i="39"/>
  <c r="G25" i="39"/>
  <c r="G11" i="40"/>
  <c r="G19" i="40"/>
  <c r="G9" i="41"/>
  <c r="G21" i="41"/>
  <c r="G11" i="42"/>
  <c r="G23" i="42"/>
  <c r="G9" i="43"/>
  <c r="G17" i="43"/>
  <c r="G25" i="43"/>
  <c r="G11" i="44"/>
  <c r="G23" i="44"/>
  <c r="G9" i="35"/>
  <c r="G25" i="35"/>
  <c r="G10" i="36"/>
  <c r="G14" i="36"/>
  <c r="G18" i="36"/>
  <c r="G22" i="36"/>
  <c r="G26" i="36"/>
  <c r="G30" i="36"/>
  <c r="G8" i="37"/>
  <c r="G12" i="37"/>
  <c r="G16" i="37"/>
  <c r="G20" i="37"/>
  <c r="G24" i="37"/>
  <c r="G28" i="37"/>
  <c r="G32" i="37"/>
  <c r="G10" i="38"/>
  <c r="G14" i="38"/>
  <c r="G18" i="38"/>
  <c r="G22" i="38"/>
  <c r="G26" i="38"/>
  <c r="G30" i="38"/>
  <c r="G8" i="39"/>
  <c r="G12" i="39"/>
  <c r="G16" i="39"/>
  <c r="G20" i="39"/>
  <c r="G24" i="39"/>
  <c r="G28" i="39"/>
  <c r="G32" i="39"/>
  <c r="G10" i="40"/>
  <c r="G14" i="40"/>
  <c r="G18" i="40"/>
  <c r="G22" i="40"/>
  <c r="G26" i="40"/>
  <c r="G30" i="40"/>
  <c r="G8" i="41"/>
  <c r="G12" i="41"/>
  <c r="G16" i="41"/>
  <c r="G20" i="41"/>
  <c r="G24" i="41"/>
  <c r="G28" i="41"/>
  <c r="G32" i="41"/>
  <c r="G10" i="42"/>
  <c r="G14" i="42"/>
  <c r="G18" i="42"/>
  <c r="G22" i="42"/>
  <c r="G26" i="42"/>
  <c r="G30" i="42"/>
  <c r="G8" i="43"/>
  <c r="G12" i="43"/>
  <c r="G16" i="43"/>
  <c r="G20" i="43"/>
  <c r="G24" i="43"/>
  <c r="G28" i="43"/>
  <c r="G32" i="43"/>
  <c r="G10" i="44"/>
  <c r="G14" i="44"/>
  <c r="G18" i="44"/>
  <c r="G22" i="44"/>
  <c r="G26" i="44"/>
  <c r="G30" i="44"/>
  <c r="G8" i="35"/>
  <c r="G12" i="35"/>
  <c r="G16" i="35"/>
  <c r="G24" i="35"/>
  <c r="G19" i="36"/>
  <c r="G31" i="36"/>
  <c r="G21" i="37"/>
  <c r="G11" i="38"/>
  <c r="G23" i="38"/>
  <c r="G9" i="39"/>
  <c r="G17" i="39"/>
  <c r="G33" i="39"/>
  <c r="G23" i="40"/>
  <c r="G31" i="40"/>
  <c r="G13" i="41"/>
  <c r="G25" i="41"/>
  <c r="G33" i="41"/>
  <c r="G19" i="42"/>
  <c r="G31" i="42"/>
  <c r="G21" i="43"/>
  <c r="G29" i="43"/>
  <c r="G15" i="44"/>
  <c r="G27" i="44"/>
  <c r="G13" i="35"/>
  <c r="G21" i="35"/>
  <c r="G33" i="35"/>
  <c r="G7" i="36"/>
  <c r="G7" i="40"/>
  <c r="G7" i="44"/>
  <c r="G7" i="43"/>
  <c r="G7" i="37"/>
  <c r="G7" i="41"/>
  <c r="G7" i="35"/>
  <c r="G7" i="38"/>
  <c r="G7" i="42"/>
  <c r="G7" i="39"/>
  <c r="F8" i="36"/>
  <c r="F12" i="36"/>
  <c r="F16" i="36"/>
  <c r="F20" i="36"/>
  <c r="F24" i="36"/>
  <c r="F28" i="36"/>
  <c r="F32" i="36"/>
  <c r="F10" i="37"/>
  <c r="F14" i="37"/>
  <c r="F18" i="37"/>
  <c r="F22" i="37"/>
  <c r="F26" i="37"/>
  <c r="F30" i="37"/>
  <c r="F8" i="38"/>
  <c r="F12" i="38"/>
  <c r="F16" i="38"/>
  <c r="F20" i="38"/>
  <c r="F24" i="38"/>
  <c r="F28" i="38"/>
  <c r="F32" i="38"/>
  <c r="F10" i="39"/>
  <c r="F14" i="39"/>
  <c r="F18" i="39"/>
  <c r="F22" i="39"/>
  <c r="F26" i="39"/>
  <c r="F30" i="39"/>
  <c r="F8" i="40"/>
  <c r="F12" i="40"/>
  <c r="F16" i="40"/>
  <c r="F20" i="40"/>
  <c r="F24" i="40"/>
  <c r="F28" i="40"/>
  <c r="F32" i="40"/>
  <c r="F10" i="41"/>
  <c r="F14" i="41"/>
  <c r="F18" i="41"/>
  <c r="F22" i="41"/>
  <c r="F26" i="41"/>
  <c r="F30" i="41"/>
  <c r="F8" i="42"/>
  <c r="F12" i="42"/>
  <c r="F16" i="42"/>
  <c r="F20" i="42"/>
  <c r="F24" i="42"/>
  <c r="F28" i="42"/>
  <c r="F32" i="42"/>
  <c r="F10" i="43"/>
  <c r="F14" i="43"/>
  <c r="F18" i="43"/>
  <c r="F22" i="43"/>
  <c r="F26" i="43"/>
  <c r="F30" i="43"/>
  <c r="F8" i="44"/>
  <c r="F12" i="44"/>
  <c r="F16" i="44"/>
  <c r="F20" i="44"/>
  <c r="F24" i="44"/>
  <c r="F28" i="44"/>
  <c r="F32" i="44"/>
  <c r="F10" i="35"/>
  <c r="F14" i="35"/>
  <c r="F18" i="35"/>
  <c r="F22" i="35"/>
  <c r="F26" i="35"/>
  <c r="F30" i="35"/>
  <c r="F9" i="36"/>
  <c r="F21" i="36"/>
  <c r="F29" i="36"/>
  <c r="F11" i="37"/>
  <c r="F19" i="37"/>
  <c r="F27" i="37"/>
  <c r="F9" i="38"/>
  <c r="F21" i="38"/>
  <c r="F29" i="38"/>
  <c r="F11" i="39"/>
  <c r="F19" i="39"/>
  <c r="F27" i="39"/>
  <c r="F9" i="40"/>
  <c r="F17" i="40"/>
  <c r="F25" i="40"/>
  <c r="F33" i="40"/>
  <c r="F15" i="41"/>
  <c r="F23" i="41"/>
  <c r="F31" i="41"/>
  <c r="F13" i="42"/>
  <c r="F21" i="42"/>
  <c r="F33" i="42"/>
  <c r="F15" i="43"/>
  <c r="F27" i="43"/>
  <c r="F13" i="44"/>
  <c r="F21" i="44"/>
  <c r="F29" i="44"/>
  <c r="F11" i="35"/>
  <c r="F19" i="35"/>
  <c r="F27" i="35"/>
  <c r="F14" i="36"/>
  <c r="F22" i="36"/>
  <c r="F30" i="36"/>
  <c r="F12" i="37"/>
  <c r="F20" i="37"/>
  <c r="F28" i="37"/>
  <c r="F10" i="38"/>
  <c r="F18" i="38"/>
  <c r="F26" i="38"/>
  <c r="F8" i="39"/>
  <c r="F16" i="39"/>
  <c r="F24" i="39"/>
  <c r="F32" i="39"/>
  <c r="F14" i="40"/>
  <c r="F22" i="40"/>
  <c r="F30" i="40"/>
  <c r="F12" i="41"/>
  <c r="F16" i="41"/>
  <c r="F24" i="41"/>
  <c r="F32" i="41"/>
  <c r="F14" i="42"/>
  <c r="F26" i="42"/>
  <c r="F30" i="42"/>
  <c r="F12" i="43"/>
  <c r="F20" i="43"/>
  <c r="F32" i="43"/>
  <c r="F14" i="44"/>
  <c r="F18" i="44"/>
  <c r="F22" i="44"/>
  <c r="F30" i="44"/>
  <c r="F11" i="36"/>
  <c r="F15" i="36"/>
  <c r="F19" i="36"/>
  <c r="F23" i="36"/>
  <c r="F27" i="36"/>
  <c r="F31" i="36"/>
  <c r="F9" i="37"/>
  <c r="F13" i="37"/>
  <c r="F17" i="37"/>
  <c r="F21" i="37"/>
  <c r="F25" i="37"/>
  <c r="F29" i="37"/>
  <c r="F33" i="37"/>
  <c r="F11" i="38"/>
  <c r="F15" i="38"/>
  <c r="F19" i="38"/>
  <c r="F23" i="38"/>
  <c r="F27" i="38"/>
  <c r="F31" i="38"/>
  <c r="F9" i="39"/>
  <c r="F13" i="39"/>
  <c r="F17" i="39"/>
  <c r="F21" i="39"/>
  <c r="F25" i="39"/>
  <c r="F29" i="39"/>
  <c r="F33" i="39"/>
  <c r="F11" i="40"/>
  <c r="F15" i="40"/>
  <c r="F19" i="40"/>
  <c r="F23" i="40"/>
  <c r="F27" i="40"/>
  <c r="F31" i="40"/>
  <c r="F9" i="41"/>
  <c r="F13" i="41"/>
  <c r="F17" i="41"/>
  <c r="F21" i="41"/>
  <c r="F25" i="41"/>
  <c r="F29" i="41"/>
  <c r="F33" i="41"/>
  <c r="F11" i="42"/>
  <c r="F15" i="42"/>
  <c r="F19" i="42"/>
  <c r="F23" i="42"/>
  <c r="F27" i="42"/>
  <c r="F31" i="42"/>
  <c r="F9" i="43"/>
  <c r="F13" i="43"/>
  <c r="F17" i="43"/>
  <c r="F21" i="43"/>
  <c r="F25" i="43"/>
  <c r="F29" i="43"/>
  <c r="F33" i="43"/>
  <c r="F11" i="44"/>
  <c r="F15" i="44"/>
  <c r="F19" i="44"/>
  <c r="F23" i="44"/>
  <c r="F27" i="44"/>
  <c r="F31" i="44"/>
  <c r="F9" i="35"/>
  <c r="F13" i="35"/>
  <c r="F17" i="35"/>
  <c r="F21" i="35"/>
  <c r="F25" i="35"/>
  <c r="F29" i="35"/>
  <c r="F33" i="35"/>
  <c r="F13" i="36"/>
  <c r="F17" i="36"/>
  <c r="F25" i="36"/>
  <c r="F33" i="36"/>
  <c r="F15" i="37"/>
  <c r="F23" i="37"/>
  <c r="F31" i="37"/>
  <c r="F13" i="38"/>
  <c r="F17" i="38"/>
  <c r="F25" i="38"/>
  <c r="F33" i="38"/>
  <c r="F15" i="39"/>
  <c r="F23" i="39"/>
  <c r="F31" i="39"/>
  <c r="F13" i="40"/>
  <c r="F21" i="40"/>
  <c r="F29" i="40"/>
  <c r="F11" i="41"/>
  <c r="F19" i="41"/>
  <c r="F27" i="41"/>
  <c r="F9" i="42"/>
  <c r="F17" i="42"/>
  <c r="F25" i="42"/>
  <c r="F29" i="42"/>
  <c r="F11" i="43"/>
  <c r="F19" i="43"/>
  <c r="F23" i="43"/>
  <c r="F31" i="43"/>
  <c r="F9" i="44"/>
  <c r="F17" i="44"/>
  <c r="F25" i="44"/>
  <c r="F33" i="44"/>
  <c r="F15" i="35"/>
  <c r="F23" i="35"/>
  <c r="F31" i="35"/>
  <c r="F10" i="36"/>
  <c r="F18" i="36"/>
  <c r="F26" i="36"/>
  <c r="F8" i="37"/>
  <c r="F16" i="37"/>
  <c r="F24" i="37"/>
  <c r="F32" i="37"/>
  <c r="F14" i="38"/>
  <c r="F22" i="38"/>
  <c r="F30" i="38"/>
  <c r="F12" i="39"/>
  <c r="F20" i="39"/>
  <c r="F28" i="39"/>
  <c r="F10" i="40"/>
  <c r="F18" i="40"/>
  <c r="F26" i="40"/>
  <c r="F8" i="41"/>
  <c r="F20" i="41"/>
  <c r="F28" i="41"/>
  <c r="F10" i="42"/>
  <c r="F18" i="42"/>
  <c r="F22" i="42"/>
  <c r="F8" i="43"/>
  <c r="F16" i="43"/>
  <c r="F24" i="43"/>
  <c r="F28" i="43"/>
  <c r="F10" i="44"/>
  <c r="F26" i="44"/>
  <c r="F20" i="35"/>
  <c r="F12" i="35"/>
  <c r="F16" i="35"/>
  <c r="F8" i="35"/>
  <c r="F24" i="35"/>
  <c r="F28" i="35"/>
  <c r="F32" i="35"/>
  <c r="F7" i="36"/>
  <c r="F7" i="40"/>
  <c r="F7" i="44"/>
  <c r="F7" i="41"/>
  <c r="F7" i="35"/>
  <c r="F7" i="38"/>
  <c r="F7" i="39"/>
  <c r="F7" i="37"/>
  <c r="F7" i="42"/>
  <c r="F7" i="43"/>
  <c r="C8" i="36"/>
  <c r="C12" i="36"/>
  <c r="C16" i="36"/>
  <c r="C20" i="36"/>
  <c r="C24" i="36"/>
  <c r="C28" i="36"/>
  <c r="C32" i="36"/>
  <c r="C10" i="37"/>
  <c r="C14" i="37"/>
  <c r="C18" i="37"/>
  <c r="C22" i="37"/>
  <c r="C26" i="37"/>
  <c r="C30" i="37"/>
  <c r="C8" i="38"/>
  <c r="C12" i="38"/>
  <c r="C16" i="38"/>
  <c r="C20" i="38"/>
  <c r="C24" i="38"/>
  <c r="C28" i="38"/>
  <c r="C32" i="38"/>
  <c r="C10" i="39"/>
  <c r="C14" i="39"/>
  <c r="C18" i="39"/>
  <c r="C22" i="39"/>
  <c r="C26" i="39"/>
  <c r="C30" i="39"/>
  <c r="C8" i="40"/>
  <c r="C12" i="40"/>
  <c r="C16" i="40"/>
  <c r="C20" i="40"/>
  <c r="C24" i="40"/>
  <c r="C28" i="40"/>
  <c r="C32" i="40"/>
  <c r="C10" i="41"/>
  <c r="C14" i="41"/>
  <c r="C18" i="41"/>
  <c r="C22" i="41"/>
  <c r="C26" i="41"/>
  <c r="C30" i="41"/>
  <c r="C8" i="42"/>
  <c r="C12" i="42"/>
  <c r="C16" i="42"/>
  <c r="C20" i="42"/>
  <c r="C24" i="42"/>
  <c r="C28" i="42"/>
  <c r="C32" i="42"/>
  <c r="C10" i="43"/>
  <c r="C14" i="43"/>
  <c r="C18" i="43"/>
  <c r="C22" i="43"/>
  <c r="C26" i="43"/>
  <c r="C30" i="43"/>
  <c r="C8" i="44"/>
  <c r="C12" i="44"/>
  <c r="C16" i="44"/>
  <c r="C20" i="44"/>
  <c r="C24" i="44"/>
  <c r="C28" i="44"/>
  <c r="C32" i="44"/>
  <c r="C10" i="35"/>
  <c r="C14" i="35"/>
  <c r="C18" i="35"/>
  <c r="C22" i="35"/>
  <c r="C26" i="35"/>
  <c r="C30" i="35"/>
  <c r="C33" i="44"/>
  <c r="C15" i="35"/>
  <c r="C19" i="35"/>
  <c r="C27" i="35"/>
  <c r="C31" i="35"/>
  <c r="C24" i="35"/>
  <c r="C11" i="36"/>
  <c r="C21" i="37"/>
  <c r="C29" i="37"/>
  <c r="C15" i="38"/>
  <c r="C27" i="38"/>
  <c r="C9" i="39"/>
  <c r="C25" i="39"/>
  <c r="C33" i="39"/>
  <c r="C19" i="40"/>
  <c r="C31" i="40"/>
  <c r="C17" i="41"/>
  <c r="C29" i="41"/>
  <c r="C15" i="42"/>
  <c r="C19" i="42"/>
  <c r="C31" i="42"/>
  <c r="C13" i="43"/>
  <c r="C25" i="43"/>
  <c r="C15" i="44"/>
  <c r="C27" i="44"/>
  <c r="C13" i="35"/>
  <c r="C17" i="35"/>
  <c r="C29" i="35"/>
  <c r="C9" i="36"/>
  <c r="C13" i="36"/>
  <c r="C17" i="36"/>
  <c r="C21" i="36"/>
  <c r="C25" i="36"/>
  <c r="C29" i="36"/>
  <c r="C33" i="36"/>
  <c r="C11" i="37"/>
  <c r="C15" i="37"/>
  <c r="C19" i="37"/>
  <c r="C23" i="37"/>
  <c r="C27" i="37"/>
  <c r="C31" i="37"/>
  <c r="C9" i="38"/>
  <c r="C13" i="38"/>
  <c r="C17" i="38"/>
  <c r="C21" i="38"/>
  <c r="C25" i="38"/>
  <c r="C29" i="38"/>
  <c r="C33" i="38"/>
  <c r="C11" i="39"/>
  <c r="C15" i="39"/>
  <c r="C19" i="39"/>
  <c r="C23" i="39"/>
  <c r="C27" i="39"/>
  <c r="C31" i="39"/>
  <c r="C9" i="40"/>
  <c r="C13" i="40"/>
  <c r="C17" i="40"/>
  <c r="C21" i="40"/>
  <c r="C25" i="40"/>
  <c r="C29" i="40"/>
  <c r="C33" i="40"/>
  <c r="C11" i="41"/>
  <c r="C15" i="41"/>
  <c r="C19" i="41"/>
  <c r="C23" i="41"/>
  <c r="C27" i="41"/>
  <c r="C31" i="41"/>
  <c r="C9" i="42"/>
  <c r="C13" i="42"/>
  <c r="C17" i="42"/>
  <c r="C21" i="42"/>
  <c r="C25" i="42"/>
  <c r="C29" i="42"/>
  <c r="C33" i="42"/>
  <c r="C11" i="43"/>
  <c r="C15" i="43"/>
  <c r="C19" i="43"/>
  <c r="C23" i="43"/>
  <c r="C27" i="43"/>
  <c r="C31" i="43"/>
  <c r="C9" i="44"/>
  <c r="C13" i="44"/>
  <c r="C17" i="44"/>
  <c r="C21" i="44"/>
  <c r="C25" i="44"/>
  <c r="C29" i="44"/>
  <c r="C11" i="35"/>
  <c r="C23" i="35"/>
  <c r="C32" i="35"/>
  <c r="C15" i="36"/>
  <c r="C23" i="36"/>
  <c r="C27" i="36"/>
  <c r="C31" i="36"/>
  <c r="C9" i="37"/>
  <c r="C13" i="37"/>
  <c r="C25" i="37"/>
  <c r="C33" i="37"/>
  <c r="C19" i="38"/>
  <c r="C31" i="38"/>
  <c r="C17" i="39"/>
  <c r="C29" i="39"/>
  <c r="C15" i="40"/>
  <c r="C23" i="40"/>
  <c r="C13" i="41"/>
  <c r="C25" i="41"/>
  <c r="C11" i="42"/>
  <c r="C27" i="42"/>
  <c r="C17" i="43"/>
  <c r="C29" i="43"/>
  <c r="C11" i="44"/>
  <c r="C23" i="44"/>
  <c r="C9" i="35"/>
  <c r="C25" i="35"/>
  <c r="C10" i="36"/>
  <c r="C14" i="36"/>
  <c r="C18" i="36"/>
  <c r="C22" i="36"/>
  <c r="C26" i="36"/>
  <c r="C30" i="36"/>
  <c r="C8" i="37"/>
  <c r="C12" i="37"/>
  <c r="C16" i="37"/>
  <c r="C20" i="37"/>
  <c r="C24" i="37"/>
  <c r="C28" i="37"/>
  <c r="C32" i="37"/>
  <c r="C10" i="38"/>
  <c r="C14" i="38"/>
  <c r="C18" i="38"/>
  <c r="C22" i="38"/>
  <c r="C26" i="38"/>
  <c r="C30" i="38"/>
  <c r="C8" i="39"/>
  <c r="C12" i="39"/>
  <c r="C16" i="39"/>
  <c r="C20" i="39"/>
  <c r="C24" i="39"/>
  <c r="C28" i="39"/>
  <c r="C32" i="39"/>
  <c r="C10" i="40"/>
  <c r="C14" i="40"/>
  <c r="C18" i="40"/>
  <c r="C22" i="40"/>
  <c r="C26" i="40"/>
  <c r="C30" i="40"/>
  <c r="C8" i="41"/>
  <c r="C12" i="41"/>
  <c r="C16" i="41"/>
  <c r="C20" i="41"/>
  <c r="C24" i="41"/>
  <c r="C28" i="41"/>
  <c r="C32" i="41"/>
  <c r="C10" i="42"/>
  <c r="C14" i="42"/>
  <c r="C18" i="42"/>
  <c r="C22" i="42"/>
  <c r="C26" i="42"/>
  <c r="C30" i="42"/>
  <c r="C8" i="43"/>
  <c r="C12" i="43"/>
  <c r="C16" i="43"/>
  <c r="C20" i="43"/>
  <c r="C24" i="43"/>
  <c r="C28" i="43"/>
  <c r="C32" i="43"/>
  <c r="C10" i="44"/>
  <c r="C14" i="44"/>
  <c r="C18" i="44"/>
  <c r="C22" i="44"/>
  <c r="C26" i="44"/>
  <c r="C30" i="44"/>
  <c r="C8" i="35"/>
  <c r="C12" i="35"/>
  <c r="C16" i="35"/>
  <c r="C20" i="35"/>
  <c r="C28" i="35"/>
  <c r="C19" i="36"/>
  <c r="C17" i="37"/>
  <c r="C11" i="38"/>
  <c r="C23" i="38"/>
  <c r="C13" i="39"/>
  <c r="C21" i="39"/>
  <c r="C11" i="40"/>
  <c r="C27" i="40"/>
  <c r="C9" i="41"/>
  <c r="C21" i="41"/>
  <c r="C33" i="41"/>
  <c r="C23" i="42"/>
  <c r="C9" i="43"/>
  <c r="C21" i="43"/>
  <c r="C33" i="43"/>
  <c r="C19" i="44"/>
  <c r="C31" i="44"/>
  <c r="C21" i="35"/>
  <c r="C33" i="35"/>
  <c r="C7" i="36"/>
  <c r="C7" i="40"/>
  <c r="C7" i="44"/>
  <c r="C7" i="35"/>
  <c r="C7" i="38"/>
  <c r="C7" i="39"/>
  <c r="C7" i="37"/>
  <c r="C7" i="41"/>
  <c r="C7" i="42"/>
  <c r="C7" i="43"/>
  <c r="B8" i="36"/>
  <c r="B12" i="36"/>
  <c r="B16" i="36"/>
  <c r="B20" i="36"/>
  <c r="B24" i="36"/>
  <c r="B28" i="36"/>
  <c r="B32" i="36"/>
  <c r="B10" i="37"/>
  <c r="B14" i="37"/>
  <c r="B18" i="37"/>
  <c r="B22" i="37"/>
  <c r="B26" i="37"/>
  <c r="B30" i="37"/>
  <c r="B8" i="38"/>
  <c r="B12" i="38"/>
  <c r="B16" i="38"/>
  <c r="B20" i="38"/>
  <c r="B24" i="38"/>
  <c r="B28" i="38"/>
  <c r="B32" i="38"/>
  <c r="B10" i="39"/>
  <c r="B14" i="39"/>
  <c r="B18" i="39"/>
  <c r="B22" i="39"/>
  <c r="B26" i="39"/>
  <c r="B30" i="39"/>
  <c r="B8" i="40"/>
  <c r="B12" i="40"/>
  <c r="B16" i="40"/>
  <c r="B20" i="40"/>
  <c r="B24" i="40"/>
  <c r="B28" i="40"/>
  <c r="B32" i="40"/>
  <c r="B10" i="41"/>
  <c r="B14" i="41"/>
  <c r="B18" i="41"/>
  <c r="B22" i="41"/>
  <c r="B26" i="41"/>
  <c r="B30" i="41"/>
  <c r="B8" i="42"/>
  <c r="B12" i="42"/>
  <c r="B16" i="42"/>
  <c r="B20" i="42"/>
  <c r="B24" i="42"/>
  <c r="B28" i="42"/>
  <c r="B32" i="42"/>
  <c r="B10" i="43"/>
  <c r="B14" i="43"/>
  <c r="B18" i="43"/>
  <c r="B22" i="43"/>
  <c r="B26" i="43"/>
  <c r="B30" i="43"/>
  <c r="B8" i="44"/>
  <c r="B12" i="44"/>
  <c r="B16" i="44"/>
  <c r="B20" i="44"/>
  <c r="B24" i="44"/>
  <c r="B28" i="44"/>
  <c r="B32" i="44"/>
  <c r="B10" i="35"/>
  <c r="B14" i="35"/>
  <c r="B18" i="35"/>
  <c r="B22" i="35"/>
  <c r="B26" i="35"/>
  <c r="B30" i="35"/>
  <c r="B14" i="36"/>
  <c r="B22" i="36"/>
  <c r="B30" i="36"/>
  <c r="B12" i="37"/>
  <c r="B20" i="37"/>
  <c r="B28" i="37"/>
  <c r="B10" i="38"/>
  <c r="B18" i="38"/>
  <c r="B22" i="38"/>
  <c r="B30" i="38"/>
  <c r="B12" i="39"/>
  <c r="B20" i="39"/>
  <c r="B28" i="39"/>
  <c r="B10" i="40"/>
  <c r="B18" i="40"/>
  <c r="B26" i="40"/>
  <c r="B8" i="41"/>
  <c r="B16" i="41"/>
  <c r="B24" i="41"/>
  <c r="B32" i="41"/>
  <c r="B14" i="42"/>
  <c r="B22" i="42"/>
  <c r="B30" i="42"/>
  <c r="B12" i="43"/>
  <c r="B20" i="43"/>
  <c r="B28" i="43"/>
  <c r="B10" i="44"/>
  <c r="B18" i="44"/>
  <c r="B9" i="36"/>
  <c r="B13" i="36"/>
  <c r="B17" i="36"/>
  <c r="B21" i="36"/>
  <c r="B25" i="36"/>
  <c r="B29" i="36"/>
  <c r="B33" i="36"/>
  <c r="B11" i="37"/>
  <c r="B15" i="37"/>
  <c r="B19" i="37"/>
  <c r="B23" i="37"/>
  <c r="B27" i="37"/>
  <c r="B31" i="37"/>
  <c r="B9" i="38"/>
  <c r="B13" i="38"/>
  <c r="B17" i="38"/>
  <c r="B21" i="38"/>
  <c r="B25" i="38"/>
  <c r="B29" i="38"/>
  <c r="B33" i="38"/>
  <c r="B11" i="39"/>
  <c r="B15" i="39"/>
  <c r="B19" i="39"/>
  <c r="B23" i="39"/>
  <c r="B27" i="39"/>
  <c r="B31" i="39"/>
  <c r="B9" i="40"/>
  <c r="B13" i="40"/>
  <c r="B17" i="40"/>
  <c r="B21" i="40"/>
  <c r="B25" i="40"/>
  <c r="B29" i="40"/>
  <c r="B33" i="40"/>
  <c r="B11" i="41"/>
  <c r="B15" i="41"/>
  <c r="B19" i="41"/>
  <c r="B23" i="41"/>
  <c r="B27" i="41"/>
  <c r="B31" i="41"/>
  <c r="B9" i="42"/>
  <c r="B13" i="42"/>
  <c r="B17" i="42"/>
  <c r="B21" i="42"/>
  <c r="B25" i="42"/>
  <c r="B29" i="42"/>
  <c r="B33" i="42"/>
  <c r="B11" i="43"/>
  <c r="B15" i="43"/>
  <c r="B19" i="43"/>
  <c r="B23" i="43"/>
  <c r="B27" i="43"/>
  <c r="B31" i="43"/>
  <c r="B9" i="44"/>
  <c r="B13" i="44"/>
  <c r="B17" i="44"/>
  <c r="B21" i="44"/>
  <c r="B25" i="44"/>
  <c r="B29" i="44"/>
  <c r="B33" i="44"/>
  <c r="B11" i="35"/>
  <c r="B15" i="35"/>
  <c r="B19" i="35"/>
  <c r="B23" i="35"/>
  <c r="B27" i="35"/>
  <c r="B31" i="35"/>
  <c r="B10" i="36"/>
  <c r="B18" i="36"/>
  <c r="B26" i="36"/>
  <c r="B8" i="37"/>
  <c r="B16" i="37"/>
  <c r="B24" i="37"/>
  <c r="B32" i="37"/>
  <c r="B14" i="38"/>
  <c r="B26" i="38"/>
  <c r="B8" i="39"/>
  <c r="B16" i="39"/>
  <c r="B24" i="39"/>
  <c r="B32" i="39"/>
  <c r="B14" i="40"/>
  <c r="B22" i="40"/>
  <c r="B30" i="40"/>
  <c r="B12" i="41"/>
  <c r="B20" i="41"/>
  <c r="B28" i="41"/>
  <c r="B10" i="42"/>
  <c r="B18" i="42"/>
  <c r="B26" i="42"/>
  <c r="B8" i="43"/>
  <c r="B16" i="43"/>
  <c r="B24" i="43"/>
  <c r="B32" i="43"/>
  <c r="B14" i="44"/>
  <c r="B22" i="44"/>
  <c r="B26" i="44"/>
  <c r="B30" i="44"/>
  <c r="B8" i="35"/>
  <c r="B12" i="35"/>
  <c r="B16" i="35"/>
  <c r="B20" i="35"/>
  <c r="B24" i="35"/>
  <c r="B28" i="35"/>
  <c r="B32" i="35"/>
  <c r="B11" i="36"/>
  <c r="B15" i="36"/>
  <c r="B19" i="36"/>
  <c r="B23" i="36"/>
  <c r="B27" i="36"/>
  <c r="B31" i="36"/>
  <c r="B9" i="37"/>
  <c r="B13" i="37"/>
  <c r="B17" i="37"/>
  <c r="B21" i="37"/>
  <c r="B25" i="37"/>
  <c r="B29" i="37"/>
  <c r="B33" i="37"/>
  <c r="B11" i="38"/>
  <c r="B15" i="38"/>
  <c r="B19" i="38"/>
  <c r="B23" i="38"/>
  <c r="B27" i="38"/>
  <c r="B31" i="38"/>
  <c r="B9" i="39"/>
  <c r="B13" i="39"/>
  <c r="B17" i="39"/>
  <c r="B21" i="39"/>
  <c r="B25" i="39"/>
  <c r="B29" i="39"/>
  <c r="B33" i="39"/>
  <c r="B23" i="40"/>
  <c r="B13" i="41"/>
  <c r="B29" i="41"/>
  <c r="B19" i="42"/>
  <c r="B9" i="43"/>
  <c r="B25" i="43"/>
  <c r="B15" i="44"/>
  <c r="B31" i="44"/>
  <c r="B21" i="35"/>
  <c r="B27" i="40"/>
  <c r="B33" i="41"/>
  <c r="B23" i="42"/>
  <c r="B13" i="43"/>
  <c r="B19" i="44"/>
  <c r="B9" i="35"/>
  <c r="B15" i="40"/>
  <c r="B31" i="40"/>
  <c r="B11" i="42"/>
  <c r="B17" i="43"/>
  <c r="B33" i="43"/>
  <c r="B13" i="35"/>
  <c r="B19" i="40"/>
  <c r="B25" i="41"/>
  <c r="B31" i="42"/>
  <c r="B11" i="44"/>
  <c r="B17" i="35"/>
  <c r="B33" i="35"/>
  <c r="B11" i="40"/>
  <c r="B17" i="41"/>
  <c r="B29" i="43"/>
  <c r="B25" i="35"/>
  <c r="B21" i="41"/>
  <c r="B27" i="42"/>
  <c r="B23" i="44"/>
  <c r="B29" i="35"/>
  <c r="B9" i="41"/>
  <c r="B15" i="42"/>
  <c r="B21" i="43"/>
  <c r="B27" i="44"/>
  <c r="B7" i="36"/>
  <c r="B7" i="40"/>
  <c r="B7" i="44"/>
  <c r="B7" i="37"/>
  <c r="B7" i="41"/>
  <c r="B7" i="35"/>
  <c r="B7" i="38"/>
  <c r="B7" i="42"/>
  <c r="B7" i="39"/>
  <c r="B7" i="43"/>
  <c r="E9" i="32"/>
  <c r="E13" i="32"/>
  <c r="E17" i="32"/>
  <c r="E21" i="32"/>
  <c r="E25" i="32"/>
  <c r="E29" i="32"/>
  <c r="E33" i="32"/>
  <c r="E11" i="33"/>
  <c r="E15" i="33"/>
  <c r="E19" i="33"/>
  <c r="E23" i="33"/>
  <c r="E27" i="33"/>
  <c r="E31" i="33"/>
  <c r="E9" i="34"/>
  <c r="E13" i="34"/>
  <c r="E17" i="34"/>
  <c r="E21" i="34"/>
  <c r="E25" i="34"/>
  <c r="E29" i="34"/>
  <c r="E33" i="34"/>
  <c r="E11" i="31"/>
  <c r="E15" i="31"/>
  <c r="E19" i="31"/>
  <c r="E23" i="31"/>
  <c r="E27" i="31"/>
  <c r="E31" i="31"/>
  <c r="E16" i="31"/>
  <c r="E24" i="31"/>
  <c r="E32" i="31"/>
  <c r="E29" i="31"/>
  <c r="E10" i="32"/>
  <c r="E14" i="32"/>
  <c r="E18" i="32"/>
  <c r="E22" i="32"/>
  <c r="E26" i="32"/>
  <c r="E30" i="32"/>
  <c r="E34" i="32"/>
  <c r="E12" i="33"/>
  <c r="E16" i="33"/>
  <c r="E20" i="33"/>
  <c r="E24" i="33"/>
  <c r="E28" i="33"/>
  <c r="E32" i="33"/>
  <c r="E10" i="34"/>
  <c r="E14" i="34"/>
  <c r="E18" i="34"/>
  <c r="E22" i="34"/>
  <c r="E26" i="34"/>
  <c r="E30" i="34"/>
  <c r="E34" i="34"/>
  <c r="E12" i="31"/>
  <c r="E20" i="31"/>
  <c r="E28" i="31"/>
  <c r="E12" i="32"/>
  <c r="E20" i="32"/>
  <c r="E24" i="32"/>
  <c r="E28" i="32"/>
  <c r="E10" i="33"/>
  <c r="E18" i="33"/>
  <c r="E26" i="33"/>
  <c r="E12" i="34"/>
  <c r="E20" i="34"/>
  <c r="E28" i="34"/>
  <c r="E14" i="31"/>
  <c r="E22" i="31"/>
  <c r="E30" i="31"/>
  <c r="E11" i="32"/>
  <c r="E15" i="32"/>
  <c r="E19" i="32"/>
  <c r="E23" i="32"/>
  <c r="E27" i="32"/>
  <c r="E31" i="32"/>
  <c r="E9" i="33"/>
  <c r="E13" i="33"/>
  <c r="E17" i="33"/>
  <c r="E21" i="33"/>
  <c r="E25" i="33"/>
  <c r="E29" i="33"/>
  <c r="E33" i="33"/>
  <c r="E11" i="34"/>
  <c r="E15" i="34"/>
  <c r="E19" i="34"/>
  <c r="E23" i="34"/>
  <c r="E27" i="34"/>
  <c r="E31" i="34"/>
  <c r="E9" i="31"/>
  <c r="E13" i="31"/>
  <c r="E17" i="31"/>
  <c r="E21" i="31"/>
  <c r="E25" i="31"/>
  <c r="E33" i="31"/>
  <c r="E16" i="32"/>
  <c r="E32" i="32"/>
  <c r="E14" i="33"/>
  <c r="E22" i="33"/>
  <c r="E30" i="33"/>
  <c r="E34" i="33"/>
  <c r="E16" i="34"/>
  <c r="E24" i="34"/>
  <c r="E32" i="34"/>
  <c r="E10" i="31"/>
  <c r="E18" i="31"/>
  <c r="E26" i="31"/>
  <c r="E34" i="31"/>
  <c r="E8" i="32"/>
  <c r="E8" i="34"/>
  <c r="E8" i="31"/>
  <c r="E8" i="33"/>
  <c r="D9" i="32"/>
  <c r="D13" i="32"/>
  <c r="D17" i="32"/>
  <c r="D21" i="32"/>
  <c r="D25" i="32"/>
  <c r="D29" i="32"/>
  <c r="D33" i="32"/>
  <c r="D11" i="33"/>
  <c r="D15" i="33"/>
  <c r="D19" i="33"/>
  <c r="D23" i="33"/>
  <c r="D27" i="33"/>
  <c r="D31" i="33"/>
  <c r="D9" i="34"/>
  <c r="D13" i="34"/>
  <c r="D17" i="34"/>
  <c r="D21" i="34"/>
  <c r="D25" i="34"/>
  <c r="D29" i="34"/>
  <c r="D33" i="34"/>
  <c r="D11" i="31"/>
  <c r="D15" i="31"/>
  <c r="D19" i="31"/>
  <c r="D23" i="31"/>
  <c r="D27" i="31"/>
  <c r="D31" i="31"/>
  <c r="D10" i="32"/>
  <c r="D14" i="32"/>
  <c r="D18" i="32"/>
  <c r="D22" i="32"/>
  <c r="D26" i="32"/>
  <c r="D30" i="32"/>
  <c r="D34" i="32"/>
  <c r="D12" i="33"/>
  <c r="D16" i="33"/>
  <c r="D20" i="33"/>
  <c r="D24" i="33"/>
  <c r="D28" i="33"/>
  <c r="D32" i="33"/>
  <c r="D10" i="34"/>
  <c r="D14" i="34"/>
  <c r="D18" i="34"/>
  <c r="D22" i="34"/>
  <c r="D26" i="34"/>
  <c r="D30" i="34"/>
  <c r="D34" i="34"/>
  <c r="D12" i="31"/>
  <c r="D16" i="31"/>
  <c r="D20" i="31"/>
  <c r="D24" i="31"/>
  <c r="D28" i="31"/>
  <c r="D32" i="31"/>
  <c r="D11" i="32"/>
  <c r="D15" i="32"/>
  <c r="D19" i="32"/>
  <c r="D23" i="32"/>
  <c r="D27" i="32"/>
  <c r="D31" i="32"/>
  <c r="D9" i="33"/>
  <c r="D13" i="33"/>
  <c r="D17" i="33"/>
  <c r="D21" i="33"/>
  <c r="D25" i="33"/>
  <c r="D29" i="33"/>
  <c r="D33" i="33"/>
  <c r="D11" i="34"/>
  <c r="D15" i="34"/>
  <c r="D19" i="34"/>
  <c r="D23" i="34"/>
  <c r="D27" i="34"/>
  <c r="D31" i="34"/>
  <c r="D9" i="31"/>
  <c r="D13" i="31"/>
  <c r="D17" i="31"/>
  <c r="D21" i="31"/>
  <c r="D25" i="31"/>
  <c r="D29" i="31"/>
  <c r="D33" i="31"/>
  <c r="D12" i="32"/>
  <c r="D16" i="32"/>
  <c r="D20" i="32"/>
  <c r="D24" i="32"/>
  <c r="D28" i="32"/>
  <c r="D32" i="32"/>
  <c r="D10" i="33"/>
  <c r="D14" i="33"/>
  <c r="D18" i="33"/>
  <c r="D22" i="33"/>
  <c r="D26" i="33"/>
  <c r="D30" i="33"/>
  <c r="D34" i="33"/>
  <c r="D12" i="34"/>
  <c r="D16" i="34"/>
  <c r="D24" i="34"/>
  <c r="D28" i="34"/>
  <c r="D32" i="34"/>
  <c r="D10" i="31"/>
  <c r="D14" i="31"/>
  <c r="D18" i="31"/>
  <c r="D22" i="31"/>
  <c r="D26" i="31"/>
  <c r="D30" i="31"/>
  <c r="D34" i="31"/>
  <c r="D20" i="34"/>
  <c r="D8" i="32"/>
  <c r="D8" i="33"/>
  <c r="D8" i="31"/>
  <c r="D8" i="34"/>
  <c r="C9" i="32"/>
  <c r="C13" i="32"/>
  <c r="C17" i="32"/>
  <c r="C21" i="32"/>
  <c r="C25" i="32"/>
  <c r="C29" i="32"/>
  <c r="C33" i="32"/>
  <c r="C11" i="33"/>
  <c r="C15" i="33"/>
  <c r="C19" i="33"/>
  <c r="C23" i="33"/>
  <c r="C27" i="33"/>
  <c r="C31" i="33"/>
  <c r="C9" i="34"/>
  <c r="C13" i="34"/>
  <c r="C17" i="34"/>
  <c r="C21" i="34"/>
  <c r="C25" i="34"/>
  <c r="C29" i="34"/>
  <c r="C33" i="34"/>
  <c r="C11" i="31"/>
  <c r="C15" i="31"/>
  <c r="C19" i="31"/>
  <c r="C23" i="31"/>
  <c r="C27" i="31"/>
  <c r="C31" i="31"/>
  <c r="C16" i="31"/>
  <c r="C20" i="31"/>
  <c r="C24" i="31"/>
  <c r="C32" i="31"/>
  <c r="C11" i="32"/>
  <c r="C19" i="32"/>
  <c r="C27" i="32"/>
  <c r="C9" i="33"/>
  <c r="C17" i="33"/>
  <c r="C25" i="33"/>
  <c r="C33" i="33"/>
  <c r="C15" i="34"/>
  <c r="C23" i="34"/>
  <c r="C31" i="34"/>
  <c r="C13" i="31"/>
  <c r="C21" i="31"/>
  <c r="C29" i="31"/>
  <c r="C16" i="32"/>
  <c r="C20" i="32"/>
  <c r="C28" i="32"/>
  <c r="C10" i="33"/>
  <c r="C18" i="33"/>
  <c r="C30" i="33"/>
  <c r="C12" i="34"/>
  <c r="C20" i="34"/>
  <c r="C28" i="34"/>
  <c r="C10" i="31"/>
  <c r="C18" i="31"/>
  <c r="C26" i="31"/>
  <c r="C30" i="31"/>
  <c r="C10" i="32"/>
  <c r="C14" i="32"/>
  <c r="C18" i="32"/>
  <c r="C22" i="32"/>
  <c r="C26" i="32"/>
  <c r="C30" i="32"/>
  <c r="C34" i="32"/>
  <c r="C12" i="33"/>
  <c r="C16" i="33"/>
  <c r="C20" i="33"/>
  <c r="C24" i="33"/>
  <c r="C28" i="33"/>
  <c r="C32" i="33"/>
  <c r="C10" i="34"/>
  <c r="C14" i="34"/>
  <c r="C18" i="34"/>
  <c r="C22" i="34"/>
  <c r="C26" i="34"/>
  <c r="C30" i="34"/>
  <c r="C34" i="34"/>
  <c r="C12" i="31"/>
  <c r="C28" i="31"/>
  <c r="C15" i="32"/>
  <c r="C23" i="32"/>
  <c r="C31" i="32"/>
  <c r="C13" i="33"/>
  <c r="C21" i="33"/>
  <c r="C29" i="33"/>
  <c r="C11" i="34"/>
  <c r="C19" i="34"/>
  <c r="C27" i="34"/>
  <c r="C9" i="31"/>
  <c r="C17" i="31"/>
  <c r="C25" i="31"/>
  <c r="C33" i="31"/>
  <c r="C12" i="32"/>
  <c r="C24" i="32"/>
  <c r="C32" i="32"/>
  <c r="C14" i="33"/>
  <c r="C22" i="33"/>
  <c r="C26" i="33"/>
  <c r="C34" i="33"/>
  <c r="C16" i="34"/>
  <c r="C24" i="34"/>
  <c r="C32" i="34"/>
  <c r="C14" i="31"/>
  <c r="C22" i="31"/>
  <c r="C34" i="31"/>
  <c r="C8" i="32"/>
  <c r="C8" i="33"/>
  <c r="C8" i="34"/>
  <c r="C8" i="31"/>
  <c r="B9" i="32"/>
  <c r="B13" i="32"/>
  <c r="B17" i="32"/>
  <c r="B21" i="32"/>
  <c r="B25" i="32"/>
  <c r="B29" i="32"/>
  <c r="B33" i="32"/>
  <c r="B11" i="33"/>
  <c r="B15" i="33"/>
  <c r="B19" i="33"/>
  <c r="B23" i="33"/>
  <c r="B27" i="33"/>
  <c r="B31" i="33"/>
  <c r="B9" i="34"/>
  <c r="B13" i="34"/>
  <c r="B17" i="34"/>
  <c r="B21" i="34"/>
  <c r="B25" i="34"/>
  <c r="B29" i="34"/>
  <c r="B33" i="34"/>
  <c r="B11" i="31"/>
  <c r="B15" i="31"/>
  <c r="B19" i="31"/>
  <c r="B23" i="31"/>
  <c r="B27" i="31"/>
  <c r="B31" i="31"/>
  <c r="B15" i="32"/>
  <c r="B27" i="32"/>
  <c r="B9" i="33"/>
  <c r="B17" i="33"/>
  <c r="B21" i="33"/>
  <c r="B29" i="33"/>
  <c r="B11" i="34"/>
  <c r="B19" i="34"/>
  <c r="B27" i="34"/>
  <c r="B9" i="31"/>
  <c r="B17" i="31"/>
  <c r="B25" i="31"/>
  <c r="B33" i="31"/>
  <c r="B16" i="32"/>
  <c r="B24" i="32"/>
  <c r="B10" i="33"/>
  <c r="B18" i="33"/>
  <c r="B22" i="33"/>
  <c r="B30" i="33"/>
  <c r="B12" i="34"/>
  <c r="B20" i="34"/>
  <c r="B24" i="34"/>
  <c r="B32" i="34"/>
  <c r="B14" i="31"/>
  <c r="B26" i="31"/>
  <c r="B34" i="31"/>
  <c r="B10" i="32"/>
  <c r="B14" i="32"/>
  <c r="B18" i="32"/>
  <c r="B22" i="32"/>
  <c r="B26" i="32"/>
  <c r="B30" i="32"/>
  <c r="B34" i="32"/>
  <c r="B12" i="33"/>
  <c r="B16" i="33"/>
  <c r="B20" i="33"/>
  <c r="B24" i="33"/>
  <c r="B28" i="33"/>
  <c r="B32" i="33"/>
  <c r="B10" i="34"/>
  <c r="B14" i="34"/>
  <c r="B18" i="34"/>
  <c r="B22" i="34"/>
  <c r="B26" i="34"/>
  <c r="B30" i="34"/>
  <c r="B34" i="34"/>
  <c r="B12" i="31"/>
  <c r="B16" i="31"/>
  <c r="B20" i="31"/>
  <c r="B24" i="31"/>
  <c r="B28" i="31"/>
  <c r="B32" i="31"/>
  <c r="B11" i="32"/>
  <c r="B19" i="32"/>
  <c r="B23" i="32"/>
  <c r="B31" i="32"/>
  <c r="B13" i="33"/>
  <c r="B25" i="33"/>
  <c r="B33" i="33"/>
  <c r="B15" i="34"/>
  <c r="B23" i="34"/>
  <c r="B31" i="34"/>
  <c r="B13" i="31"/>
  <c r="B21" i="31"/>
  <c r="B29" i="31"/>
  <c r="B12" i="32"/>
  <c r="B20" i="32"/>
  <c r="B28" i="32"/>
  <c r="B32" i="32"/>
  <c r="B14" i="33"/>
  <c r="B26" i="33"/>
  <c r="B34" i="33"/>
  <c r="B16" i="34"/>
  <c r="B28" i="34"/>
  <c r="B10" i="31"/>
  <c r="B18" i="31"/>
  <c r="B22" i="31"/>
  <c r="B30" i="31"/>
  <c r="B8" i="32"/>
  <c r="B8" i="34"/>
  <c r="B8" i="33"/>
  <c r="B8" i="31"/>
  <c r="R9" i="30"/>
  <c r="R13" i="30"/>
  <c r="R17" i="30"/>
  <c r="R21" i="30"/>
  <c r="R25" i="30"/>
  <c r="R29" i="30"/>
  <c r="R33" i="30"/>
  <c r="R22" i="30"/>
  <c r="R30" i="30"/>
  <c r="R12" i="30"/>
  <c r="R16" i="30"/>
  <c r="R28" i="30"/>
  <c r="R10" i="30"/>
  <c r="R14" i="30"/>
  <c r="R18" i="30"/>
  <c r="R26" i="30"/>
  <c r="R34" i="30"/>
  <c r="R24" i="30"/>
  <c r="R11" i="30"/>
  <c r="R15" i="30"/>
  <c r="R19" i="30"/>
  <c r="R23" i="30"/>
  <c r="R27" i="30"/>
  <c r="R31" i="30"/>
  <c r="R20" i="30"/>
  <c r="R32" i="30"/>
  <c r="R8" i="30"/>
  <c r="E9" i="30"/>
  <c r="I9" i="30"/>
  <c r="M9" i="30"/>
  <c r="Q9" i="30"/>
  <c r="H10" i="30"/>
  <c r="L10" i="30"/>
  <c r="P10" i="30"/>
  <c r="G11" i="30"/>
  <c r="K11" i="30"/>
  <c r="O11" i="30"/>
  <c r="F12" i="30"/>
  <c r="J12" i="30"/>
  <c r="N12" i="30"/>
  <c r="E13" i="30"/>
  <c r="I13" i="30"/>
  <c r="M13" i="30"/>
  <c r="Q13" i="30"/>
  <c r="H14" i="30"/>
  <c r="L14" i="30"/>
  <c r="P14" i="30"/>
  <c r="G15" i="30"/>
  <c r="K15" i="30"/>
  <c r="O15" i="30"/>
  <c r="F16" i="30"/>
  <c r="J16" i="30"/>
  <c r="N16" i="30"/>
  <c r="E17" i="30"/>
  <c r="I17" i="30"/>
  <c r="M17" i="30"/>
  <c r="Q17" i="30"/>
  <c r="H18" i="30"/>
  <c r="L18" i="30"/>
  <c r="P18" i="30"/>
  <c r="G19" i="30"/>
  <c r="K19" i="30"/>
  <c r="O19" i="30"/>
  <c r="F20" i="30"/>
  <c r="J20" i="30"/>
  <c r="N20" i="30"/>
  <c r="E21" i="30"/>
  <c r="I21" i="30"/>
  <c r="M21" i="30"/>
  <c r="Q21" i="30"/>
  <c r="H22" i="30"/>
  <c r="L22" i="30"/>
  <c r="P22" i="30"/>
  <c r="G23" i="30"/>
  <c r="K23" i="30"/>
  <c r="O23" i="30"/>
  <c r="F24" i="30"/>
  <c r="J24" i="30"/>
  <c r="N24" i="30"/>
  <c r="E25" i="30"/>
  <c r="I25" i="30"/>
  <c r="M25" i="30"/>
  <c r="Q25" i="30"/>
  <c r="H26" i="30"/>
  <c r="L26" i="30"/>
  <c r="P26" i="30"/>
  <c r="G27" i="30"/>
  <c r="K27" i="30"/>
  <c r="O27" i="30"/>
  <c r="F28" i="30"/>
  <c r="J28" i="30"/>
  <c r="N28" i="30"/>
  <c r="E29" i="30"/>
  <c r="I29" i="30"/>
  <c r="M29" i="30"/>
  <c r="Q29" i="30"/>
  <c r="H30" i="30"/>
  <c r="L30" i="30"/>
  <c r="P30" i="30"/>
  <c r="G31" i="30"/>
  <c r="K31" i="30"/>
  <c r="O31" i="30"/>
  <c r="F32" i="30"/>
  <c r="J32" i="30"/>
  <c r="N32" i="30"/>
  <c r="E33" i="30"/>
  <c r="I33" i="30"/>
  <c r="M33" i="30"/>
  <c r="Q33" i="30"/>
  <c r="H34" i="30"/>
  <c r="L34" i="30"/>
  <c r="P34" i="30"/>
  <c r="J9" i="30"/>
  <c r="N9" i="30"/>
  <c r="E10" i="30"/>
  <c r="M10" i="30"/>
  <c r="Q10" i="30"/>
  <c r="L11" i="30"/>
  <c r="G12" i="30"/>
  <c r="O12" i="30"/>
  <c r="F13" i="30"/>
  <c r="J13" i="30"/>
  <c r="N13" i="30"/>
  <c r="E14" i="30"/>
  <c r="I14" i="30"/>
  <c r="M14" i="30"/>
  <c r="Q14" i="30"/>
  <c r="H15" i="30"/>
  <c r="L15" i="30"/>
  <c r="P15" i="30"/>
  <c r="G16" i="30"/>
  <c r="K16" i="30"/>
  <c r="O16" i="30"/>
  <c r="F17" i="30"/>
  <c r="J17" i="30"/>
  <c r="N17" i="30"/>
  <c r="E18" i="30"/>
  <c r="I18" i="30"/>
  <c r="M18" i="30"/>
  <c r="Q18" i="30"/>
  <c r="H19" i="30"/>
  <c r="L19" i="30"/>
  <c r="P19" i="30"/>
  <c r="G20" i="30"/>
  <c r="K20" i="30"/>
  <c r="O20" i="30"/>
  <c r="F21" i="30"/>
  <c r="J21" i="30"/>
  <c r="N21" i="30"/>
  <c r="E22" i="30"/>
  <c r="I22" i="30"/>
  <c r="M22" i="30"/>
  <c r="Q22" i="30"/>
  <c r="H23" i="30"/>
  <c r="F9" i="30"/>
  <c r="I10" i="30"/>
  <c r="H11" i="30"/>
  <c r="P11" i="30"/>
  <c r="K12" i="30"/>
  <c r="H9" i="30"/>
  <c r="P9" i="30"/>
  <c r="K10" i="30"/>
  <c r="F11" i="30"/>
  <c r="N11" i="30"/>
  <c r="I12" i="30"/>
  <c r="Q12" i="30"/>
  <c r="L13" i="30"/>
  <c r="G14" i="30"/>
  <c r="O14" i="30"/>
  <c r="J15" i="30"/>
  <c r="E16" i="30"/>
  <c r="M16" i="30"/>
  <c r="H17" i="30"/>
  <c r="P17" i="30"/>
  <c r="K18" i="30"/>
  <c r="F19" i="30"/>
  <c r="N19" i="30"/>
  <c r="I20" i="30"/>
  <c r="Q20" i="30"/>
  <c r="L21" i="30"/>
  <c r="G22" i="30"/>
  <c r="O22" i="30"/>
  <c r="J23" i="30"/>
  <c r="P23" i="30"/>
  <c r="H24" i="30"/>
  <c r="M24" i="30"/>
  <c r="F25" i="30"/>
  <c r="K25" i="30"/>
  <c r="P25" i="30"/>
  <c r="I26" i="30"/>
  <c r="N26" i="30"/>
  <c r="F27" i="30"/>
  <c r="L27" i="30"/>
  <c r="Q27" i="30"/>
  <c r="I28" i="30"/>
  <c r="O28" i="30"/>
  <c r="G29" i="30"/>
  <c r="L29" i="30"/>
  <c r="E30" i="30"/>
  <c r="J30" i="30"/>
  <c r="O30" i="30"/>
  <c r="H31" i="30"/>
  <c r="M31" i="30"/>
  <c r="E32" i="30"/>
  <c r="K32" i="30"/>
  <c r="P32" i="30"/>
  <c r="H33" i="30"/>
  <c r="N33" i="30"/>
  <c r="F34" i="30"/>
  <c r="K34" i="30"/>
  <c r="Q34" i="30"/>
  <c r="K9" i="30"/>
  <c r="F10" i="30"/>
  <c r="N10" i="30"/>
  <c r="I11" i="30"/>
  <c r="Q11" i="30"/>
  <c r="L12" i="30"/>
  <c r="G13" i="30"/>
  <c r="O13" i="30"/>
  <c r="J14" i="30"/>
  <c r="E15" i="30"/>
  <c r="M15" i="30"/>
  <c r="H16" i="30"/>
  <c r="P16" i="30"/>
  <c r="K17" i="30"/>
  <c r="F18" i="30"/>
  <c r="N18" i="30"/>
  <c r="I19" i="30"/>
  <c r="Q19" i="30"/>
  <c r="L20" i="30"/>
  <c r="G21" i="30"/>
  <c r="O21" i="30"/>
  <c r="J22" i="30"/>
  <c r="E23" i="30"/>
  <c r="L23" i="30"/>
  <c r="Q23" i="30"/>
  <c r="I24" i="30"/>
  <c r="O24" i="30"/>
  <c r="G25" i="30"/>
  <c r="L25" i="30"/>
  <c r="E26" i="30"/>
  <c r="J26" i="30"/>
  <c r="O26" i="30"/>
  <c r="H27" i="30"/>
  <c r="M27" i="30"/>
  <c r="E28" i="30"/>
  <c r="K28" i="30"/>
  <c r="P28" i="30"/>
  <c r="H29" i="30"/>
  <c r="N29" i="30"/>
  <c r="F30" i="30"/>
  <c r="K30" i="30"/>
  <c r="Q30" i="30"/>
  <c r="I31" i="30"/>
  <c r="N31" i="30"/>
  <c r="G32" i="30"/>
  <c r="L32" i="30"/>
  <c r="Q32" i="30"/>
  <c r="J33" i="30"/>
  <c r="O33" i="30"/>
  <c r="G34" i="30"/>
  <c r="M34" i="30"/>
  <c r="L9" i="30"/>
  <c r="G10" i="30"/>
  <c r="O10" i="30"/>
  <c r="J11" i="30"/>
  <c r="E12" i="30"/>
  <c r="M12" i="30"/>
  <c r="H13" i="30"/>
  <c r="P13" i="30"/>
  <c r="K14" i="30"/>
  <c r="F15" i="30"/>
  <c r="N15" i="30"/>
  <c r="I16" i="30"/>
  <c r="Q16" i="30"/>
  <c r="L17" i="30"/>
  <c r="G18" i="30"/>
  <c r="O18" i="30"/>
  <c r="J19" i="30"/>
  <c r="E20" i="30"/>
  <c r="M20" i="30"/>
  <c r="H21" i="30"/>
  <c r="P21" i="30"/>
  <c r="K22" i="30"/>
  <c r="F23" i="30"/>
  <c r="M23" i="30"/>
  <c r="E11" i="30"/>
  <c r="K13" i="30"/>
  <c r="Q15" i="30"/>
  <c r="J18" i="30"/>
  <c r="P20" i="30"/>
  <c r="I23" i="30"/>
  <c r="K24" i="30"/>
  <c r="H25" i="30"/>
  <c r="F26" i="30"/>
  <c r="Q26" i="30"/>
  <c r="N27" i="30"/>
  <c r="L28" i="30"/>
  <c r="J29" i="30"/>
  <c r="G30" i="30"/>
  <c r="E31" i="30"/>
  <c r="P31" i="30"/>
  <c r="M32" i="30"/>
  <c r="K33" i="30"/>
  <c r="I34" i="30"/>
  <c r="G9" i="30"/>
  <c r="M11" i="30"/>
  <c r="F14" i="30"/>
  <c r="L16" i="30"/>
  <c r="E19" i="30"/>
  <c r="K21" i="30"/>
  <c r="N23" i="30"/>
  <c r="L24" i="30"/>
  <c r="J25" i="30"/>
  <c r="G26" i="30"/>
  <c r="E27" i="30"/>
  <c r="P27" i="30"/>
  <c r="M28" i="30"/>
  <c r="K29" i="30"/>
  <c r="I30" i="30"/>
  <c r="F31" i="30"/>
  <c r="Q31" i="30"/>
  <c r="O32" i="30"/>
  <c r="L33" i="30"/>
  <c r="J34" i="30"/>
  <c r="O9" i="30"/>
  <c r="H12" i="30"/>
  <c r="N14" i="30"/>
  <c r="G17" i="30"/>
  <c r="M19" i="30"/>
  <c r="F22" i="30"/>
  <c r="E24" i="30"/>
  <c r="P24" i="30"/>
  <c r="N25" i="30"/>
  <c r="K26" i="30"/>
  <c r="I27" i="30"/>
  <c r="G28" i="30"/>
  <c r="Q28" i="30"/>
  <c r="O29" i="30"/>
  <c r="M30" i="30"/>
  <c r="J31" i="30"/>
  <c r="H32" i="30"/>
  <c r="F33" i="30"/>
  <c r="P33" i="30"/>
  <c r="N34" i="30"/>
  <c r="J10" i="30"/>
  <c r="P12" i="30"/>
  <c r="I15" i="30"/>
  <c r="O17" i="30"/>
  <c r="H20" i="30"/>
  <c r="N22" i="30"/>
  <c r="G24" i="30"/>
  <c r="Q24" i="30"/>
  <c r="O25" i="30"/>
  <c r="M26" i="30"/>
  <c r="J27" i="30"/>
  <c r="H28" i="30"/>
  <c r="F29" i="30"/>
  <c r="P29" i="30"/>
  <c r="N30" i="30"/>
  <c r="L31" i="30"/>
  <c r="I32" i="30"/>
  <c r="G33" i="30"/>
  <c r="E34" i="30"/>
  <c r="O34" i="30"/>
  <c r="F8" i="30"/>
  <c r="J8" i="30"/>
  <c r="N8" i="30"/>
  <c r="K8" i="30"/>
  <c r="O8" i="30"/>
  <c r="L8" i="30"/>
  <c r="P8" i="30"/>
  <c r="I8" i="30"/>
  <c r="M8" i="30"/>
  <c r="Q8" i="30"/>
  <c r="G8" i="30"/>
  <c r="H8" i="30"/>
  <c r="E8" i="30"/>
  <c r="C9" i="30"/>
  <c r="C13" i="30"/>
  <c r="C17" i="30"/>
  <c r="C21" i="30"/>
  <c r="C25" i="30"/>
  <c r="C29" i="30"/>
  <c r="C33" i="30"/>
  <c r="C30" i="30"/>
  <c r="C16" i="30"/>
  <c r="C24" i="30"/>
  <c r="C10" i="30"/>
  <c r="C14" i="30"/>
  <c r="C18" i="30"/>
  <c r="C22" i="30"/>
  <c r="C26" i="30"/>
  <c r="C34" i="30"/>
  <c r="C20" i="30"/>
  <c r="C32" i="30"/>
  <c r="C11" i="30"/>
  <c r="C15" i="30"/>
  <c r="C19" i="30"/>
  <c r="C23" i="30"/>
  <c r="C27" i="30"/>
  <c r="C31" i="30"/>
  <c r="C12" i="30"/>
  <c r="C28" i="30"/>
  <c r="C8" i="30"/>
  <c r="B9" i="30"/>
  <c r="B13" i="30"/>
  <c r="B17" i="30"/>
  <c r="B21" i="30"/>
  <c r="B25" i="30"/>
  <c r="B29" i="30"/>
  <c r="B33" i="30"/>
  <c r="B14" i="30"/>
  <c r="B18" i="30"/>
  <c r="B26" i="30"/>
  <c r="B30" i="30"/>
  <c r="B34" i="30"/>
  <c r="B11" i="30"/>
  <c r="B19" i="30"/>
  <c r="B27" i="30"/>
  <c r="B12" i="30"/>
  <c r="B20" i="30"/>
  <c r="B28" i="30"/>
  <c r="B10" i="30"/>
  <c r="B22" i="30"/>
  <c r="B15" i="30"/>
  <c r="B23" i="30"/>
  <c r="B31" i="30"/>
  <c r="B16" i="30"/>
  <c r="B24" i="30"/>
  <c r="B32" i="30"/>
  <c r="B8" i="30"/>
  <c r="D27" i="30" l="1"/>
  <c r="B3" i="31"/>
  <c r="B4" i="44"/>
  <c r="B4" i="43"/>
  <c r="B4" i="42"/>
  <c r="B4" i="41"/>
  <c r="B4" i="40"/>
  <c r="B4" i="39"/>
  <c r="B4" i="38"/>
  <c r="B4" i="37"/>
  <c r="B4" i="36"/>
  <c r="B4" i="35"/>
  <c r="B4" i="34"/>
  <c r="B4" i="33"/>
  <c r="B4" i="32"/>
  <c r="B4" i="31"/>
  <c r="B4" i="30"/>
  <c r="B3" i="44"/>
  <c r="B3" i="43"/>
  <c r="B3" i="42"/>
  <c r="B3" i="41"/>
  <c r="B3" i="40"/>
  <c r="B3" i="39"/>
  <c r="B3" i="38"/>
  <c r="B3" i="37"/>
  <c r="B3" i="36"/>
  <c r="B3" i="35"/>
  <c r="B3" i="34"/>
  <c r="B3" i="33"/>
  <c r="B3" i="32"/>
  <c r="E8" i="44" l="1"/>
  <c r="E23" i="44"/>
  <c r="E29" i="44"/>
  <c r="E26" i="44"/>
  <c r="E27" i="44"/>
  <c r="E15" i="44"/>
  <c r="E12" i="44"/>
  <c r="E20" i="44"/>
  <c r="E30" i="44"/>
  <c r="E33" i="44"/>
  <c r="E17" i="44"/>
  <c r="E19" i="44"/>
  <c r="E16" i="44"/>
  <c r="E13" i="44"/>
  <c r="E31" i="44"/>
  <c r="E10" i="44"/>
  <c r="E18" i="44"/>
  <c r="E24" i="44"/>
  <c r="E14" i="44"/>
  <c r="E22" i="44"/>
  <c r="E28" i="44"/>
  <c r="E32" i="44"/>
  <c r="E21" i="44"/>
  <c r="E9" i="44"/>
  <c r="E11" i="44"/>
  <c r="E25" i="44"/>
  <c r="E18" i="43"/>
  <c r="E31" i="43"/>
  <c r="E33" i="43"/>
  <c r="E23" i="43"/>
  <c r="E8" i="43"/>
  <c r="E12" i="43"/>
  <c r="E28" i="43"/>
  <c r="E20" i="43"/>
  <c r="E22" i="43"/>
  <c r="E19" i="43"/>
  <c r="E21" i="43"/>
  <c r="E24" i="43"/>
  <c r="E32" i="43"/>
  <c r="E13" i="43"/>
  <c r="E9" i="43"/>
  <c r="E27" i="43"/>
  <c r="E10" i="43"/>
  <c r="E26" i="43"/>
  <c r="E11" i="43"/>
  <c r="E14" i="43"/>
  <c r="E16" i="43"/>
  <c r="E30" i="43"/>
  <c r="E15" i="43"/>
  <c r="E17" i="43"/>
  <c r="E25" i="43"/>
  <c r="E29" i="43"/>
  <c r="E14" i="42"/>
  <c r="E33" i="42"/>
  <c r="E11" i="42"/>
  <c r="E8" i="42"/>
  <c r="E16" i="42"/>
  <c r="E24" i="42"/>
  <c r="E32" i="42"/>
  <c r="E9" i="42"/>
  <c r="E17" i="42"/>
  <c r="E25" i="42"/>
  <c r="E22" i="42"/>
  <c r="E30" i="42"/>
  <c r="E18" i="42"/>
  <c r="E26" i="42"/>
  <c r="E15" i="42"/>
  <c r="E19" i="42"/>
  <c r="E29" i="42"/>
  <c r="E21" i="42"/>
  <c r="E10" i="42"/>
  <c r="E12" i="42"/>
  <c r="E20" i="42"/>
  <c r="E28" i="42"/>
  <c r="E13" i="42"/>
  <c r="E23" i="42"/>
  <c r="E27" i="42"/>
  <c r="E31" i="42"/>
  <c r="E12" i="41"/>
  <c r="E22" i="41"/>
  <c r="E30" i="41"/>
  <c r="E11" i="41"/>
  <c r="E17" i="41"/>
  <c r="E8" i="41"/>
  <c r="E16" i="41"/>
  <c r="E24" i="41"/>
  <c r="E32" i="41"/>
  <c r="E25" i="41"/>
  <c r="E9" i="41"/>
  <c r="E15" i="41"/>
  <c r="E10" i="41"/>
  <c r="E18" i="41"/>
  <c r="E26" i="41"/>
  <c r="E19" i="41"/>
  <c r="E27" i="41"/>
  <c r="E29" i="41"/>
  <c r="E33" i="41"/>
  <c r="E14" i="41"/>
  <c r="E20" i="41"/>
  <c r="E28" i="41"/>
  <c r="E31" i="41"/>
  <c r="E13" i="41"/>
  <c r="E21" i="41"/>
  <c r="E23" i="41"/>
  <c r="E14" i="40"/>
  <c r="E26" i="40"/>
  <c r="E11" i="40"/>
  <c r="E15" i="40"/>
  <c r="E13" i="40"/>
  <c r="E8" i="40"/>
  <c r="E28" i="40"/>
  <c r="E17" i="40"/>
  <c r="E33" i="40"/>
  <c r="E19" i="40"/>
  <c r="E10" i="40"/>
  <c r="E20" i="40"/>
  <c r="E30" i="40"/>
  <c r="E21" i="40"/>
  <c r="E23" i="40"/>
  <c r="E27" i="40"/>
  <c r="E18" i="40"/>
  <c r="E24" i="40"/>
  <c r="E29" i="40"/>
  <c r="E12" i="40"/>
  <c r="E16" i="40"/>
  <c r="E22" i="40"/>
  <c r="E32" i="40"/>
  <c r="E25" i="40"/>
  <c r="E9" i="40"/>
  <c r="E31" i="40"/>
  <c r="E14" i="39"/>
  <c r="E24" i="39"/>
  <c r="E8" i="39"/>
  <c r="E26" i="39"/>
  <c r="E32" i="39"/>
  <c r="E29" i="39"/>
  <c r="E9" i="39"/>
  <c r="E11" i="39"/>
  <c r="E15" i="39"/>
  <c r="E23" i="39"/>
  <c r="E22" i="39"/>
  <c r="E21" i="39"/>
  <c r="E10" i="39"/>
  <c r="E18" i="39"/>
  <c r="E28" i="39"/>
  <c r="E33" i="39"/>
  <c r="E17" i="39"/>
  <c r="E25" i="39"/>
  <c r="E30" i="39"/>
  <c r="E27" i="39"/>
  <c r="E19" i="39"/>
  <c r="E16" i="39"/>
  <c r="E12" i="39"/>
  <c r="E20" i="39"/>
  <c r="E13" i="39"/>
  <c r="E31" i="39"/>
  <c r="E30" i="38"/>
  <c r="E33" i="38"/>
  <c r="E23" i="38"/>
  <c r="E17" i="38"/>
  <c r="E21" i="38"/>
  <c r="E8" i="38"/>
  <c r="E27" i="38"/>
  <c r="E10" i="38"/>
  <c r="E18" i="38"/>
  <c r="E26" i="38"/>
  <c r="E9" i="38"/>
  <c r="E11" i="38"/>
  <c r="E13" i="38"/>
  <c r="E19" i="38"/>
  <c r="E25" i="38"/>
  <c r="E29" i="38"/>
  <c r="E16" i="38"/>
  <c r="E24" i="38"/>
  <c r="E32" i="38"/>
  <c r="E15" i="38"/>
  <c r="E12" i="38"/>
  <c r="E14" i="38"/>
  <c r="E20" i="38"/>
  <c r="E22" i="38"/>
  <c r="E28" i="38"/>
  <c r="E31" i="38"/>
  <c r="E30" i="37"/>
  <c r="E32" i="37"/>
  <c r="E21" i="37"/>
  <c r="E25" i="37"/>
  <c r="E33" i="37"/>
  <c r="E9" i="37"/>
  <c r="E22" i="37"/>
  <c r="E16" i="37"/>
  <c r="E26" i="37"/>
  <c r="E15" i="37"/>
  <c r="E27" i="37"/>
  <c r="E23" i="37"/>
  <c r="E13" i="37"/>
  <c r="E8" i="37"/>
  <c r="E18" i="37"/>
  <c r="E24" i="37"/>
  <c r="E10" i="37"/>
  <c r="E20" i="37"/>
  <c r="E31" i="37"/>
  <c r="E19" i="37"/>
  <c r="E17" i="37"/>
  <c r="E12" i="37"/>
  <c r="E14" i="37"/>
  <c r="E28" i="37"/>
  <c r="E11" i="37"/>
  <c r="E29" i="37"/>
  <c r="E22" i="36"/>
  <c r="E30" i="36"/>
  <c r="E29" i="36"/>
  <c r="E31" i="36"/>
  <c r="E9" i="36"/>
  <c r="E16" i="36"/>
  <c r="E33" i="36"/>
  <c r="E11" i="36"/>
  <c r="E21" i="36"/>
  <c r="E27" i="36"/>
  <c r="E10" i="36"/>
  <c r="E18" i="36"/>
  <c r="E26" i="36"/>
  <c r="E23" i="36"/>
  <c r="E8" i="36"/>
  <c r="E25" i="36"/>
  <c r="E15" i="36"/>
  <c r="E32" i="36"/>
  <c r="E17" i="36"/>
  <c r="E12" i="36"/>
  <c r="E14" i="36"/>
  <c r="E20" i="36"/>
  <c r="E24" i="36"/>
  <c r="E28" i="36"/>
  <c r="E13" i="36"/>
  <c r="E19" i="36"/>
  <c r="E14" i="35"/>
  <c r="E32" i="35"/>
  <c r="E8" i="35"/>
  <c r="E24" i="35"/>
  <c r="E19" i="35"/>
  <c r="E16" i="35"/>
  <c r="E22" i="35"/>
  <c r="E31" i="35"/>
  <c r="E10" i="35"/>
  <c r="E18" i="35"/>
  <c r="E26" i="35"/>
  <c r="E28" i="35"/>
  <c r="E23" i="35"/>
  <c r="E17" i="35"/>
  <c r="E25" i="35"/>
  <c r="E9" i="35"/>
  <c r="E21" i="35"/>
  <c r="E12" i="35"/>
  <c r="E20" i="35"/>
  <c r="E30" i="35"/>
  <c r="E11" i="35"/>
  <c r="E13" i="35"/>
  <c r="E15" i="35"/>
  <c r="E27" i="35"/>
  <c r="E29" i="35"/>
  <c r="E33" i="35"/>
  <c r="D23" i="30"/>
  <c r="D25" i="30"/>
  <c r="D24" i="30"/>
  <c r="D13" i="30"/>
  <c r="D10" i="30"/>
  <c r="D11" i="30"/>
  <c r="D12" i="30"/>
  <c r="D15" i="30"/>
  <c r="D16" i="30"/>
  <c r="D32" i="30"/>
  <c r="D33" i="30"/>
  <c r="D8" i="30"/>
  <c r="D17" i="30"/>
  <c r="D31" i="30"/>
  <c r="D14" i="30"/>
  <c r="D9" i="30"/>
  <c r="D19" i="30"/>
  <c r="D18" i="30"/>
  <c r="D26" i="30"/>
  <c r="D34" i="30"/>
  <c r="D20" i="30"/>
  <c r="D28" i="30"/>
  <c r="D21" i="30"/>
  <c r="D29" i="30"/>
  <c r="D22" i="30"/>
  <c r="D30" i="30"/>
  <c r="E7" i="44" l="1"/>
  <c r="E7" i="42"/>
  <c r="E7" i="40"/>
  <c r="E7" i="43"/>
  <c r="E7" i="41"/>
  <c r="E7" i="35"/>
  <c r="E7" i="39"/>
  <c r="E7" i="37"/>
  <c r="E7" i="38"/>
  <c r="E7" i="36"/>
</calcChain>
</file>

<file path=xl/sharedStrings.xml><?xml version="1.0" encoding="utf-8"?>
<sst xmlns="http://schemas.openxmlformats.org/spreadsheetml/2006/main" count="802" uniqueCount="185">
  <si>
    <t>Staff Group</t>
  </si>
  <si>
    <t>All staff</t>
  </si>
  <si>
    <t>PUBGRP_010_BASIC_PAY_PER_FTE</t>
  </si>
  <si>
    <t>Professionally qualified clinical staff</t>
  </si>
  <si>
    <t>Specialty Registrar</t>
  </si>
  <si>
    <t>Staff Grade</t>
  </si>
  <si>
    <t>Hospital Practitioner / Clinical Assistant</t>
  </si>
  <si>
    <t>Foundation Doctor Year 2</t>
  </si>
  <si>
    <t>Specialty Doctor</t>
  </si>
  <si>
    <t>Other and Local HCHS Doctor Grades</t>
  </si>
  <si>
    <t>Associate Specialist</t>
  </si>
  <si>
    <t>Foundation Doctor Year 1</t>
  </si>
  <si>
    <t>Core Training</t>
  </si>
  <si>
    <t>Consultant</t>
  </si>
  <si>
    <t>NHS infrastructure support</t>
  </si>
  <si>
    <t>Support to clinical staff</t>
  </si>
  <si>
    <t>Central functions</t>
  </si>
  <si>
    <t>Senior managers</t>
  </si>
  <si>
    <t>Support to doctors, nurses &amp; midwives</t>
  </si>
  <si>
    <t>Managers</t>
  </si>
  <si>
    <t>Nurses &amp; health visitors</t>
  </si>
  <si>
    <t>Midwives</t>
  </si>
  <si>
    <t>Other staff or those with unknown classification</t>
  </si>
  <si>
    <t>Support to ST&amp;T staff</t>
  </si>
  <si>
    <t>Scientific, therapeutic &amp; technical staff</t>
  </si>
  <si>
    <t>Hotel, property &amp; estates</t>
  </si>
  <si>
    <t>PUBGRP_020_EARNINGS</t>
  </si>
  <si>
    <t>PUBGRP_030_BASIC_PAY</t>
  </si>
  <si>
    <t>PUBGRP_040_NON_BASIC_PAY_PER_ROLE</t>
  </si>
  <si>
    <t>PUBGRP_100_ADDITIONAL_ACTIVITY</t>
  </si>
  <si>
    <t>PUBGRP_120_MEDICAL_AWARDS</t>
  </si>
  <si>
    <t>PUBGRP_170_RRP</t>
  </si>
  <si>
    <t>PUBGRP_190_OTHER_PAYMENTS</t>
  </si>
  <si>
    <t>Sum of Amount</t>
  </si>
  <si>
    <t>(blank)</t>
  </si>
  <si>
    <t>Non-Basic pay components</t>
  </si>
  <si>
    <t>Mean Monthly Sample Size based on Role Count</t>
  </si>
  <si>
    <t>Payments for additional activity</t>
  </si>
  <si>
    <t>Band supplement</t>
  </si>
  <si>
    <t>Medical awards</t>
  </si>
  <si>
    <t>Geographic allowances</t>
  </si>
  <si>
    <t>Local payments</t>
  </si>
  <si>
    <t>On call</t>
  </si>
  <si>
    <t>Overtime</t>
  </si>
  <si>
    <t>RRP</t>
  </si>
  <si>
    <t>Shift work payments</t>
  </si>
  <si>
    <t>Other payments</t>
  </si>
  <si>
    <t>Mean Monthly Sample Size based on Head Count</t>
  </si>
  <si>
    <t>HCHS doctors</t>
  </si>
  <si>
    <t>Notes</t>
  </si>
  <si>
    <t>Figures in the table are provisional NHS Staff Earnings estimates.</t>
  </si>
  <si>
    <t>As expected with provisional data, some figures may be revised prior to the next publication as issues are uncovered and resolved.</t>
  </si>
  <si>
    <t>Figures rounded to the nearest pound.</t>
  </si>
  <si>
    <t>These figures represent payments made using the Electronic Staff Record (ESR) system to NHS Staff who are employed and directly paid by NHS organisations.</t>
  </si>
  <si>
    <t>Figures are based on staff with contracted hours more than zero. Bank and locum staff that typically have no contracted hours are not included in these figures.</t>
  </si>
  <si>
    <t>The sample sizes quoted do not represent the true number of contracted staff in each group. Please see published Staff in Post figures.</t>
  </si>
  <si>
    <t>The sample sizes quoted are an average of each of the monthly sample sizes used in each staff group.</t>
  </si>
  <si>
    <t>These statistics include "negative" payments - for example instances where a payment field has had money subtracted to correct an overpayment.</t>
  </si>
  <si>
    <t>12 month period 1</t>
  </si>
  <si>
    <t>12 month period 2</t>
  </si>
  <si>
    <t>12 month period 3</t>
  </si>
  <si>
    <t>Mean monthly staff in this group</t>
  </si>
  <si>
    <t>% of Staff Group receiving any payment</t>
  </si>
  <si>
    <t>Mean payment in the period to those who received this pay</t>
  </si>
  <si>
    <t>Mean payment to all staff in this group</t>
  </si>
  <si>
    <t>Mean Monthly Sample Size based on Role Count (unsuppressed)</t>
  </si>
  <si>
    <t>Staff groups in this table:</t>
  </si>
  <si>
    <t>Staff groups in raw data (table 1 3 pivot):</t>
  </si>
  <si>
    <t>NHS Support Organisations and Central Bodies in England</t>
  </si>
  <si>
    <t>Provisional Statistics</t>
  </si>
  <si>
    <t>Introduction</t>
  </si>
  <si>
    <t>Contents</t>
  </si>
  <si>
    <t>Contact Details</t>
  </si>
  <si>
    <t>Press enquiries should be made to: Media Relations Manager: Telephone: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</si>
  <si>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</si>
  <si>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</si>
  <si>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</si>
  <si>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</si>
  <si>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</si>
  <si>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</si>
  <si>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Figures include staff in NHS Support Organisations and Central Bodies only.</t>
  </si>
  <si>
    <t>Where figures have used small sample sizes suppression techniques have been employed.</t>
  </si>
  <si>
    <r>
      <t xml:space="preserve">Publication date: </t>
    </r>
    <r>
      <rPr>
        <b/>
        <sz val="11"/>
        <color rgb="FFFF0000"/>
        <rFont val="Arial"/>
        <family val="2"/>
      </rPr>
      <t>DATE</t>
    </r>
  </si>
  <si>
    <r>
      <t xml:space="preserve">NHS Staff Earnings estimates to </t>
    </r>
    <r>
      <rPr>
        <b/>
        <sz val="27"/>
        <color rgb="FFFF0000"/>
        <rFont val="Arial"/>
        <family val="2"/>
      </rPr>
      <t>MONTH YEAR</t>
    </r>
  </si>
  <si>
    <t>Copyright © 2023, NHS England.</t>
  </si>
  <si>
    <t>PUBGRP_110_BAND_SUPPLEMENT</t>
  </si>
  <si>
    <t>PUBGRP_130_GEOGRAPHIC_ALLOWANCE</t>
  </si>
  <si>
    <t>PUBGRP_140_LOCAL</t>
  </si>
  <si>
    <t>PUBGRP_150_ON_CALL_STANDBY</t>
  </si>
  <si>
    <t>PUBGRP_160_OVERTIME_ADH</t>
  </si>
  <si>
    <t>PUBGRP_180_SHIFT_WORKING</t>
  </si>
  <si>
    <t>Footnotes and caveats about the statistics presented</t>
  </si>
  <si>
    <t>Average Annual Earnings by Staff Group</t>
  </si>
  <si>
    <r>
      <rPr>
        <sz val="11"/>
        <rFont val="Arial"/>
        <family val="2"/>
      </rPr>
      <t xml:space="preserve">12 month period ending </t>
    </r>
    <r>
      <rPr>
        <sz val="11"/>
        <color rgb="FFFF0000"/>
        <rFont val="Arial"/>
        <family val="2"/>
      </rPr>
      <t>DATE</t>
    </r>
  </si>
  <si>
    <t>England</t>
  </si>
  <si>
    <t>Mean annual basic pay per FTE by Staff Group</t>
  </si>
  <si>
    <r>
      <rPr>
        <sz val="11"/>
        <rFont val="Arial"/>
        <family val="2"/>
      </rPr>
      <t>From 12 month period ending August 2010 to 12 month period ending</t>
    </r>
    <r>
      <rPr>
        <sz val="11"/>
        <color rgb="FFFF0000"/>
        <rFont val="Arial"/>
        <family val="2"/>
      </rPr>
      <t xml:space="preserve"> DATE</t>
    </r>
  </si>
  <si>
    <t>Mean annual earnings per person by Staff Group</t>
  </si>
  <si>
    <t>Mean annual basic pay per person by Staff Group</t>
  </si>
  <si>
    <t>Mean annual non-basic pay per person by Staff Group</t>
  </si>
  <si>
    <t>Non-Basic Pay for Additional Activity by Staff Group</t>
  </si>
  <si>
    <t>Non-Basic Pay for Band Supplement by Staff Group</t>
  </si>
  <si>
    <t>Non-Basic Pay for Medical Awards by Staff Group</t>
  </si>
  <si>
    <t>Non-Basic Pay for Geographical Allowances by Staff Group</t>
  </si>
  <si>
    <t>Non-Basic Pay for Local Payments by Staff Group</t>
  </si>
  <si>
    <t>Non-Basic Pay for On Call/Standby by Staff Group</t>
  </si>
  <si>
    <t>Non-Basic Pay for Overtime/ADH by Staff Group</t>
  </si>
  <si>
    <t>Non-Basic Pay for RRP by Staff Group</t>
  </si>
  <si>
    <t>Non-Basic Pay for Shift Work Payments by Staff Group</t>
  </si>
  <si>
    <t>Non-Basic Pay for Other Payments by Staff Group</t>
  </si>
  <si>
    <r>
      <t xml:space="preserve">This report, which is published every quarter, covers the period from 30 September 2009 through to </t>
    </r>
    <r>
      <rPr>
        <b/>
        <sz val="11"/>
        <color rgb="FFFF0000"/>
        <rFont val="Arial"/>
        <family val="2"/>
      </rPr>
      <t>DATE</t>
    </r>
    <r>
      <rPr>
        <sz val="11"/>
        <rFont val="Arial"/>
        <family val="2"/>
      </rPr>
      <t xml:space="preserve">. </t>
    </r>
  </si>
  <si>
    <t>It uses four main earnings measures, provisionally showing overall figures for the NHS HCHS workforce (excluding primary care staff) in England.</t>
  </si>
  <si>
    <t>Information for users</t>
  </si>
  <si>
    <t xml:space="preserve">These figures are based on the most recent twelve months of data and are presented by staff group in the publication (Tables 1 &amp; 2). </t>
  </si>
  <si>
    <t>This publication also includes tables which examine the non-basic pay elements in greater details (Table 3).</t>
  </si>
  <si>
    <t>To access data tables, select the table headings or tabs. To return to contents click 'Return to contents' link at the top of each page</t>
  </si>
  <si>
    <t>2a</t>
  </si>
  <si>
    <t>2b</t>
  </si>
  <si>
    <t>2c</t>
  </si>
  <si>
    <t>2d</t>
  </si>
  <si>
    <t>3a</t>
  </si>
  <si>
    <t>3b</t>
  </si>
  <si>
    <t>3c</t>
  </si>
  <si>
    <t>3d</t>
  </si>
  <si>
    <t>3e</t>
  </si>
  <si>
    <t>3f</t>
  </si>
  <si>
    <t>3g</t>
  </si>
  <si>
    <t>3h</t>
  </si>
  <si>
    <t>3i</t>
  </si>
  <si>
    <t>3j</t>
  </si>
  <si>
    <t>Author: Workforce and Facilities Team, NHS England</t>
  </si>
  <si>
    <t>Lead Analyst: Peter Knighton, Principal Information Analyst</t>
  </si>
  <si>
    <t xml:space="preserve">Public Enquiries:  </t>
  </si>
  <si>
    <t>Telephone: 0300 303 5678</t>
  </si>
  <si>
    <t>Email: enquiries@nhsdigital.nhs.uk</t>
  </si>
  <si>
    <t>Published by NHS England part of the Government Statistical Service</t>
  </si>
  <si>
    <t>This worksheet contains one table with a description of the notes referenced throughout this workbook.</t>
  </si>
  <si>
    <t>Note number</t>
  </si>
  <si>
    <t>Table Reference</t>
  </si>
  <si>
    <t>Note text/ description</t>
  </si>
  <si>
    <t>1, 2a</t>
  </si>
  <si>
    <t>Mean annual basic pay per FTE is the mean amount of basic pay paid per 1 Full-Time Equivalent post in a 12 month period.</t>
  </si>
  <si>
    <t>1, 2b</t>
  </si>
  <si>
    <t xml:space="preserve">Mean annual earnings per person is the mean amount paid to an individual in a 12 month period, regardless of the contracted FTE. </t>
  </si>
  <si>
    <t>1, 2c</t>
  </si>
  <si>
    <t>Mean annual basic pay per person is the mean amount of basic pay paid to an individual in a 12 month period, regardless of the contracted FTE.</t>
  </si>
  <si>
    <t>1, 2d, all table 3s</t>
  </si>
  <si>
    <t xml:space="preserve">Mean annual Non-basic pay per person is the mean amount, over and above of basic pay, paid to an individual in a 12 month period, regardless of the contracted FTE. </t>
  </si>
  <si>
    <t>All tables</t>
  </si>
  <si>
    <t>The following two trusts are not in all time periods for earnings as they have not used the data source, the Electronic Staff Record (ESR), for all years in this time series: Moorfields Eye Hospital NHS Foundation Trust (RP6) began using ESR in November 2018 and Chesterfield Royal Hospital NHS Foundation Trust (RFS) began using ESR in March 2021.</t>
  </si>
  <si>
    <t>1, all table 3s</t>
  </si>
  <si>
    <t>From April 2019 the Ambulance Staff matrix of the NHS Occupation Code manual has undergone a significant change to identify staff in greater detail especially by Care Setting. It is likely there will be some fluctuation in data as these staff are recoded by NHS trusts according to the new categories. Further information on these changes can be found in version 16.1 of the NHS Occupation Code Manual: https://digital.nhs.uk/data-and-information/areas-of-interest/workforce/nhs-occupation-codes</t>
  </si>
  <si>
    <t>Professionally qualified clinical staff includes HCHS doctors, Nurses &amp; health visitors, Midwives, Ambulance staff and Scientific, therapeutic &amp; technical staff.</t>
  </si>
  <si>
    <t>The ‘Other staff or those with an unknown classification’ staff group includes information on Apprentices that do not clearly fit within the usual staff group classifications. Information on these staff may be extracted if required by making a request to NHS England. Please contact us if you need any clarification of this.</t>
  </si>
  <si>
    <t>Description of table to go here</t>
  </si>
  <si>
    <t>Mean Annual Basic Pay per FTE [Note 1]</t>
  </si>
  <si>
    <t>Mean Annual Earnings per person [Note 2]</t>
  </si>
  <si>
    <t>Mean Annual Basic Pay per person [Note 3]</t>
  </si>
  <si>
    <t>Mean Annual non-Basic Pay per person [Note 4]</t>
  </si>
  <si>
    <t>Mean Monthly Sample Size based on Headcount</t>
  </si>
  <si>
    <t>Staff groups in raw data (table 3 pivot 1):</t>
  </si>
  <si>
    <t>Table 1 - Average Annual Earnings by Staff Group [Notes 1 to 18]</t>
  </si>
  <si>
    <t>Table 2a - Mean annual basic pay per FTE by Staff Group [Notes 1 to 18]</t>
  </si>
  <si>
    <t>Table 2b - Mean annual earnings per person by Staff Group [Notes 2 to 18]</t>
  </si>
  <si>
    <t>Table 2c - Mean annual basic pay per person by Staff Group, in NHS Trusts and other core organisations in England [Notes 3 to 18]</t>
  </si>
  <si>
    <t>Table 2d - Mean annual non-basic pay per person by Staff Group, in NHS Trusts and other core organisations in England [Notes 4 to 18]</t>
  </si>
  <si>
    <t>Table 3a - Non-Basic Pay for Additional Activity by Staff Group, in NHS Trusts and other core organisations in England [Notes 4 to 18]</t>
  </si>
  <si>
    <t>Table 3b - Non-Basic Pay for Band Supplement by Staff Group, in NHS Trusts and other core organisations in England [Notes 4 to 18]</t>
  </si>
  <si>
    <t>Table 3c - Non-Basic Pay for Medical Awards by Staff Group, in NHS Support Organisations and Central Bodies in England [Notes 4 to 18]</t>
  </si>
  <si>
    <t>Table 3d - Non-Basic Pay for Geographical Allowances by Staff Group, in NHS Trusts and other core organisations in England [Notes 4 to 18]</t>
  </si>
  <si>
    <t>Table 3e - Non-Basic Pay for Local Payments by Staff Group, in NHS Trusts and other core organisations in England [Notes 4 to 18]</t>
  </si>
  <si>
    <t>Table 3f - Non-Basic Pay for On Call/Standby by Staff Group, in NHS Trusts and other core organisations in England [Notes 4 to 18]</t>
  </si>
  <si>
    <t>Table 3g - Non-Basic Pay for Overtime/ADH by Staff Group, in NHS Trusts and other core organisations in England [Notes 4 to 18]</t>
  </si>
  <si>
    <t>Table 3h - Non-Basic Pay for RRP by Staff Group, in NHS Trusts and other core organisations in England [Notes 4 to 18]</t>
  </si>
  <si>
    <t>Table 3i - Non-Basic Pay for Shift Work Payments by Staff Group, in NHS Trusts and other core organisations in England [Notes 4 to 18]</t>
  </si>
  <si>
    <t>Table 3j - Non-Basic Pay for Other Payments by Staff Group, in NHS Trusts and other core organisations in England [Notes 4 to 18]</t>
  </si>
  <si>
    <t>Ambulance staff</t>
  </si>
  <si>
    <t>Support to ambulance staff</t>
  </si>
  <si>
    <t>TM_END_DATE</t>
  </si>
  <si>
    <t>STAFF_GROUP_ORDER</t>
  </si>
  <si>
    <t>STAFF_GROUP</t>
  </si>
  <si>
    <t>PAYMENT_TYPE</t>
  </si>
  <si>
    <t>AMOUNT</t>
  </si>
  <si>
    <t>SAMPLE_SIZE</t>
  </si>
  <si>
    <t>Sum of SAMPLE_SIZE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</si>
</sst>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
    <numFmt numFmtId="165" formatCode="_-* #,##0_-;\-* #,##0_-;_-* &quot;-&quot;??_-;_-@_-"/>
    <numFmt numFmtId="166" formatCode="0.0%"/>
    <numFmt numFmtId="167" formatCode="[$-F800]dddd\,\ mmmm\ dd\,\ yyyy"/>
  </numFmts>
  <fonts count="43" x14ac:knownFonts="1">
    <font>
      <sz val="12"/>
      <color theme="1"/>
      <name val="Arial"/>
      <family val="2"/>
    </font>
    <font>
      <sz val="12"/>
      <color theme="1"/>
      <name val="Arial"/>
      <family val="2"/>
    </font>
    <font>
      <u/>
      <sz val="12"/>
      <color theme="10"/>
      <name val="Arial"/>
      <family val="2"/>
    </font>
    <font>
      <b/>
      <sz val="10"/>
      <name val="Arial"/>
      <family val="2"/>
    </font>
    <font>
      <sz val="10"/>
      <name val="Arial"/>
      <family val="2"/>
    </font>
    <font>
      <sz val="11"/>
      <color theme="1"/>
      <name val="Calibri"/>
      <family val="2"/>
      <scheme val="minor"/>
    </font>
    <font>
      <sz val="10"/>
      <color theme="5"/>
      <name val="Arial"/>
      <family val="2"/>
    </font>
    <font>
      <sz val="10"/>
      <color theme="1"/>
      <name val="Arial"/>
      <family val="2"/>
    </font>
    <font>
      <sz val="12"/>
      <name val="Times New Roman"/>
      <family val="1"/>
    </font>
    <font>
      <sz val="11"/>
      <color theme="1"/>
      <name val="Calibri"/>
      <family val="2"/>
    </font>
    <font>
      <b/>
      <sz val="10"/>
      <color theme="1"/>
      <name val="Arial"/>
      <family val="2"/>
    </font>
    <font>
      <sz val="12"/>
      <color rgb="FF000000"/>
      <name val="Arial"/>
      <family val="2"/>
    </font>
    <font>
      <b/>
      <sz val="12"/>
      <name val="Arial"/>
      <family val="2"/>
    </font>
    <font>
      <b/>
      <sz val="27"/>
      <color theme="4"/>
      <name val="Arial"/>
      <family val="2"/>
    </font>
    <font>
      <sz val="11"/>
      <color theme="1"/>
      <name val="Arial"/>
      <family val="2"/>
    </font>
    <font>
      <b/>
      <sz val="20"/>
      <color theme="4"/>
      <name val="Arial"/>
      <family val="2"/>
    </font>
    <font>
      <b/>
      <sz val="20"/>
      <name val="Arial"/>
      <family val="2"/>
    </font>
    <font>
      <sz val="11"/>
      <name val="Arial"/>
      <family val="2"/>
    </font>
    <font>
      <u/>
      <sz val="11"/>
      <color theme="10"/>
      <name val="Arial"/>
      <family val="2"/>
    </font>
    <font>
      <sz val="11"/>
      <color rgb="FFFF0000"/>
      <name val="Arial"/>
      <family val="2"/>
    </font>
    <font>
      <b/>
      <sz val="11"/>
      <name val="Arial"/>
      <family val="2"/>
    </font>
    <font>
      <b/>
      <sz val="11"/>
      <color indexed="8"/>
      <name val="Arial"/>
      <family val="2"/>
    </font>
    <font>
      <sz val="11"/>
      <color indexed="8"/>
      <name val="Arial"/>
      <family val="2"/>
    </font>
    <font>
      <u/>
      <sz val="10"/>
      <color indexed="30"/>
      <name val="Arial"/>
      <family val="2"/>
    </font>
    <font>
      <u/>
      <sz val="11"/>
      <color theme="10"/>
      <name val="Calibri"/>
      <family val="2"/>
    </font>
    <font>
      <sz val="12"/>
      <color rgb="FF424D58"/>
      <name val="Arial"/>
      <family val="2"/>
    </font>
    <font>
      <b/>
      <sz val="12"/>
      <color rgb="FF424D58"/>
      <name val="Arial"/>
      <family val="2"/>
    </font>
    <font>
      <u/>
      <sz val="12"/>
      <color rgb="FF004488"/>
      <name val="Arial"/>
      <family val="2"/>
    </font>
    <font>
      <u/>
      <sz val="11"/>
      <color theme="10"/>
      <name val="Calibri"/>
      <family val="2"/>
      <scheme val="minor"/>
    </font>
    <font>
      <b/>
      <sz val="11"/>
      <color rgb="FFFF0000"/>
      <name val="Arial"/>
      <family val="2"/>
    </font>
    <font>
      <b/>
      <sz val="27"/>
      <color rgb="FFFF0000"/>
      <name val="Arial"/>
      <family val="2"/>
    </font>
    <font>
      <b/>
      <sz val="12"/>
      <color theme="1"/>
      <name val="Arial"/>
      <family val="2"/>
    </font>
    <font>
      <b/>
      <sz val="11"/>
      <color theme="1"/>
      <name val="Arial"/>
      <family val="2"/>
    </font>
    <font>
      <i/>
      <sz val="10"/>
      <color rgb="FFFF0000"/>
      <name val="Arial"/>
      <family val="2"/>
    </font>
    <font>
      <i/>
      <sz val="10"/>
      <name val="Arial"/>
      <family val="2"/>
    </font>
    <font>
      <b/>
      <i/>
      <sz val="10"/>
      <color theme="1"/>
      <name val="Arial"/>
      <family val="2"/>
    </font>
    <font>
      <i/>
      <sz val="10"/>
      <color theme="1"/>
      <name val="Arial"/>
      <family val="2"/>
    </font>
    <font>
      <b/>
      <sz val="10"/>
      <color indexed="8"/>
      <name val="Arial"/>
      <family val="2"/>
    </font>
    <font>
      <b/>
      <i/>
      <sz val="10"/>
      <color indexed="8"/>
      <name val="Arial"/>
      <family val="2"/>
    </font>
    <font>
      <b/>
      <sz val="12"/>
      <color indexed="8"/>
      <name val="Arial"/>
      <family val="2"/>
    </font>
    <font>
      <sz val="10"/>
      <color rgb="FFFF0000"/>
      <name val="Arial"/>
      <family val="2"/>
    </font>
    <font>
      <i/>
      <sz val="10"/>
      <color indexed="8"/>
      <name val="Arial"/>
      <family val="2"/>
    </font>
    <font>
      <sz val="10"/>
      <color indexed="8"/>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auto="1"/>
      </bottom>
      <diagonal/>
    </border>
    <border>
      <left/>
      <right style="thin">
        <color indexed="64"/>
      </right>
      <top/>
      <bottom style="thin">
        <color indexed="64"/>
      </bottom>
      <diagonal/>
    </border>
    <border>
      <left style="thin">
        <color indexed="64"/>
      </left>
      <right style="thin">
        <color indexed="64"/>
      </right>
      <top/>
      <bottom style="thin">
        <color auto="1"/>
      </bottom>
      <diagonal/>
    </border>
    <border>
      <left style="thin">
        <color indexed="64"/>
      </left>
      <right/>
      <top/>
      <bottom style="thin">
        <color auto="1"/>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15">
    <xf numFmtId="0" fontId="0" fillId="0" borderId="0"/>
    <xf numFmtId="0" fontId="5" fillId="0" borderId="0"/>
    <xf numFmtId="43" fontId="5" fillId="0" borderId="0"/>
    <xf numFmtId="0" fontId="8" fillId="0" borderId="0"/>
    <xf numFmtId="0" fontId="8" fillId="0" borderId="0"/>
    <xf numFmtId="0" fontId="9" fillId="0" borderId="0"/>
    <xf numFmtId="43" fontId="1" fillId="0" borderId="0"/>
    <xf numFmtId="9" fontId="1" fillId="0" borderId="0"/>
    <xf numFmtId="0" fontId="2"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4" fillId="0" borderId="0"/>
    <xf numFmtId="0" fontId="4" fillId="0" borderId="0"/>
  </cellStyleXfs>
  <cellXfs count="167">
    <xf numFmtId="0" fontId="0" fillId="0" borderId="0" xfId="0"/>
    <xf numFmtId="0" fontId="0" fillId="0" borderId="0" xfId="0" pivotButton="1"/>
    <xf numFmtId="0" fontId="3" fillId="0" borderId="0" xfId="0" applyFont="1"/>
    <xf numFmtId="164" fontId="4" fillId="0" borderId="0" xfId="0" applyNumberFormat="1" applyFont="1"/>
    <xf numFmtId="3" fontId="4" fillId="0" borderId="0" xfId="0" applyNumberFormat="1" applyFont="1"/>
    <xf numFmtId="0" fontId="4" fillId="0" borderId="0" xfId="0" applyFont="1"/>
    <xf numFmtId="0" fontId="4" fillId="0" borderId="0" xfId="0" applyFont="1" applyAlignment="1">
      <alignment horizontal="left"/>
    </xf>
    <xf numFmtId="0" fontId="6" fillId="0" borderId="0" xfId="1" applyFont="1"/>
    <xf numFmtId="0" fontId="4" fillId="0" borderId="1" xfId="0" applyFont="1" applyBorder="1"/>
    <xf numFmtId="164" fontId="4" fillId="0" borderId="1" xfId="0" applyNumberFormat="1" applyFont="1" applyBorder="1"/>
    <xf numFmtId="164" fontId="3" fillId="0" borderId="0" xfId="0" applyNumberFormat="1" applyFont="1"/>
    <xf numFmtId="3" fontId="3" fillId="0" borderId="0" xfId="0" applyNumberFormat="1" applyFont="1"/>
    <xf numFmtId="0" fontId="3" fillId="0" borderId="0" xfId="2" applyNumberFormat="1" applyFont="1"/>
    <xf numFmtId="0" fontId="3" fillId="0" borderId="0" xfId="3" applyFont="1"/>
    <xf numFmtId="0" fontId="4" fillId="0" borderId="0" xfId="3" applyFont="1" applyAlignment="1">
      <alignment horizontal="left" indent="1"/>
    </xf>
    <xf numFmtId="0" fontId="4" fillId="0" borderId="0" xfId="0" applyFont="1" applyAlignment="1">
      <alignment horizontal="left" indent="1"/>
    </xf>
    <xf numFmtId="0" fontId="4" fillId="0" borderId="0" xfId="4" applyFont="1" applyAlignment="1">
      <alignment horizontal="left" indent="1"/>
    </xf>
    <xf numFmtId="0" fontId="3" fillId="0" borderId="0" xfId="0" applyFont="1" applyAlignment="1">
      <alignment horizontal="left"/>
    </xf>
    <xf numFmtId="164" fontId="3" fillId="0" borderId="0" xfId="0" applyNumberFormat="1" applyFont="1" applyAlignment="1">
      <alignment horizontal="left"/>
    </xf>
    <xf numFmtId="3" fontId="3" fillId="0" borderId="0" xfId="0" applyNumberFormat="1" applyFont="1" applyAlignment="1">
      <alignment horizontal="left"/>
    </xf>
    <xf numFmtId="0" fontId="7" fillId="0" borderId="0" xfId="5" applyFont="1"/>
    <xf numFmtId="0" fontId="4" fillId="0" borderId="0" xfId="0" quotePrefix="1" applyFont="1"/>
    <xf numFmtId="0" fontId="4" fillId="0" borderId="0" xfId="1" applyFont="1" applyAlignment="1">
      <alignment horizontal="left"/>
    </xf>
    <xf numFmtId="164" fontId="7" fillId="0" borderId="0" xfId="0" applyNumberFormat="1" applyFont="1" applyAlignment="1">
      <alignment horizontal="right"/>
    </xf>
    <xf numFmtId="165" fontId="7" fillId="0" borderId="0" xfId="6" applyNumberFormat="1" applyFont="1" applyAlignment="1">
      <alignment horizontal="right"/>
    </xf>
    <xf numFmtId="0" fontId="10" fillId="0" borderId="0" xfId="1" applyFont="1"/>
    <xf numFmtId="0" fontId="7" fillId="0" borderId="0" xfId="1" applyFont="1" applyAlignment="1">
      <alignment horizontal="left"/>
    </xf>
    <xf numFmtId="0" fontId="7" fillId="0" borderId="0" xfId="1" applyFont="1"/>
    <xf numFmtId="0" fontId="10" fillId="0" borderId="2" xfId="1" applyFont="1" applyBorder="1" applyAlignment="1">
      <alignment horizontal="center" vertical="center" wrapText="1"/>
    </xf>
    <xf numFmtId="0" fontId="10" fillId="0" borderId="0" xfId="2" applyNumberFormat="1" applyFont="1"/>
    <xf numFmtId="0" fontId="10" fillId="0" borderId="0" xfId="3" applyFont="1"/>
    <xf numFmtId="0" fontId="7" fillId="0" borderId="0" xfId="3" applyFont="1" applyAlignment="1">
      <alignment horizontal="left" indent="1"/>
    </xf>
    <xf numFmtId="0" fontId="7" fillId="0" borderId="0" xfId="1" applyFont="1" applyAlignment="1">
      <alignment horizontal="left" indent="1"/>
    </xf>
    <xf numFmtId="0" fontId="7" fillId="0" borderId="0" xfId="4" applyFont="1" applyAlignment="1">
      <alignment horizontal="left" indent="1"/>
    </xf>
    <xf numFmtId="0" fontId="4" fillId="0" borderId="0" xfId="1" applyFont="1"/>
    <xf numFmtId="0" fontId="11" fillId="0" borderId="0" xfId="0" pivotButton="1" applyFont="1"/>
    <xf numFmtId="0" fontId="3" fillId="0" borderId="0" xfId="1" applyFont="1"/>
    <xf numFmtId="164" fontId="4" fillId="0" borderId="0" xfId="1" applyNumberFormat="1" applyFont="1"/>
    <xf numFmtId="0" fontId="4" fillId="0" borderId="0" xfId="1" applyFont="1" applyAlignment="1">
      <alignment horizontal="left" indent="1"/>
    </xf>
    <xf numFmtId="166" fontId="7" fillId="0" borderId="0" xfId="7" applyNumberFormat="1" applyFont="1" applyAlignment="1">
      <alignment horizontal="right"/>
    </xf>
    <xf numFmtId="0" fontId="3" fillId="0" borderId="0" xfId="1" applyFont="1" applyAlignment="1">
      <alignment horizontal="center" vertical="center" wrapText="1"/>
    </xf>
    <xf numFmtId="0" fontId="11" fillId="0" borderId="0" xfId="0" applyFont="1"/>
    <xf numFmtId="167" fontId="4" fillId="0" borderId="0" xfId="1" applyNumberFormat="1" applyFont="1"/>
    <xf numFmtId="0" fontId="12" fillId="0" borderId="4" xfId="0" applyFont="1" applyBorder="1" applyAlignment="1">
      <alignment horizontal="center" vertical="top"/>
    </xf>
    <xf numFmtId="0" fontId="14" fillId="2" borderId="0" xfId="1" applyFont="1" applyFill="1" applyAlignment="1">
      <alignment wrapText="1"/>
    </xf>
    <xf numFmtId="0" fontId="18" fillId="2" borderId="0" xfId="8" applyFont="1" applyFill="1" applyAlignment="1">
      <alignment horizontal="left"/>
    </xf>
    <xf numFmtId="0" fontId="18" fillId="2" borderId="0" xfId="9" applyFont="1" applyFill="1" applyAlignment="1" applyProtection="1">
      <alignment vertical="center"/>
    </xf>
    <xf numFmtId="0" fontId="25" fillId="2" borderId="0" xfId="1" applyFont="1" applyFill="1" applyAlignment="1">
      <alignment vertical="center"/>
    </xf>
    <xf numFmtId="0" fontId="26" fillId="2" borderId="0" xfId="1" applyFont="1" applyFill="1" applyAlignment="1">
      <alignment vertical="center"/>
    </xf>
    <xf numFmtId="0" fontId="18" fillId="2" borderId="0" xfId="10" applyFont="1" applyFill="1" applyAlignment="1">
      <alignment vertical="center"/>
    </xf>
    <xf numFmtId="0" fontId="7" fillId="2" borderId="0" xfId="1" applyFont="1" applyFill="1"/>
    <xf numFmtId="0" fontId="0" fillId="0" borderId="2" xfId="0" applyBorder="1"/>
    <xf numFmtId="0" fontId="0" fillId="0" borderId="0" xfId="0" applyNumberFormat="1"/>
    <xf numFmtId="0" fontId="14" fillId="2" borderId="0" xfId="1" applyFont="1" applyFill="1"/>
    <xf numFmtId="0" fontId="14" fillId="2" borderId="0" xfId="1" applyFont="1" applyFill="1" applyAlignment="1">
      <alignment horizontal="left"/>
    </xf>
    <xf numFmtId="0" fontId="17" fillId="2" borderId="0" xfId="1" applyFont="1" applyFill="1"/>
    <xf numFmtId="0" fontId="14" fillId="2" borderId="0" xfId="13" applyFill="1" applyAlignment="1">
      <alignment horizontal="left"/>
    </xf>
    <xf numFmtId="0" fontId="17" fillId="2" borderId="0" xfId="10" quotePrefix="1" applyFont="1" applyFill="1" applyAlignment="1" applyProtection="1">
      <protection locked="0"/>
    </xf>
    <xf numFmtId="0" fontId="20" fillId="2" borderId="0" xfId="1" applyFont="1" applyFill="1"/>
    <xf numFmtId="0" fontId="21" fillId="2" borderId="0" xfId="1" applyFont="1" applyFill="1" applyProtection="1">
      <protection locked="0"/>
    </xf>
    <xf numFmtId="0" fontId="22" fillId="2" borderId="0" xfId="1" applyFont="1" applyFill="1" applyProtection="1">
      <protection locked="0"/>
    </xf>
    <xf numFmtId="0" fontId="18" fillId="2" borderId="0" xfId="8" quotePrefix="1" applyFont="1" applyFill="1" applyAlignment="1" applyProtection="1">
      <alignment horizontal="left"/>
      <protection locked="0"/>
    </xf>
    <xf numFmtId="0" fontId="17" fillId="2" borderId="0" xfId="1" applyFont="1" applyFill="1" applyProtection="1">
      <protection locked="0"/>
    </xf>
    <xf numFmtId="0" fontId="22" fillId="2" borderId="0" xfId="1" applyFont="1" applyFill="1" applyAlignment="1" applyProtection="1">
      <alignment horizontal="left" indent="1"/>
      <protection locked="0"/>
    </xf>
    <xf numFmtId="0" fontId="22" fillId="2" borderId="0" xfId="1" applyFont="1" applyFill="1" applyAlignment="1" applyProtection="1">
      <alignment horizontal="center"/>
      <protection locked="0"/>
    </xf>
    <xf numFmtId="0" fontId="22" fillId="2" borderId="0" xfId="1" applyFont="1" applyFill="1" applyAlignment="1" applyProtection="1">
      <alignment vertical="top"/>
      <protection locked="0"/>
    </xf>
    <xf numFmtId="0" fontId="22" fillId="2" borderId="0" xfId="1" applyFont="1" applyFill="1" applyAlignment="1" applyProtection="1">
      <alignment horizontal="left"/>
      <protection locked="0"/>
    </xf>
    <xf numFmtId="0" fontId="27" fillId="2" borderId="0" xfId="11" applyFill="1" applyAlignment="1" applyProtection="1">
      <alignment horizontal="left"/>
      <protection locked="0"/>
    </xf>
    <xf numFmtId="0" fontId="14" fillId="2" borderId="0" xfId="1" applyFont="1" applyFill="1" applyAlignment="1"/>
    <xf numFmtId="0" fontId="17" fillId="2" borderId="0" xfId="1" applyFont="1" applyFill="1" applyAlignment="1"/>
    <xf numFmtId="0" fontId="19" fillId="2" borderId="0" xfId="1" applyFont="1" applyFill="1" applyAlignment="1"/>
    <xf numFmtId="0" fontId="13" fillId="2" borderId="0" xfId="1" applyFont="1" applyFill="1" applyAlignment="1">
      <alignment horizontal="left" vertical="center"/>
    </xf>
    <xf numFmtId="0" fontId="15" fillId="2" borderId="0" xfId="1" applyFont="1" applyFill="1" applyAlignment="1">
      <alignment horizontal="left" vertical="top"/>
    </xf>
    <xf numFmtId="0" fontId="13" fillId="2" borderId="0" xfId="1" applyFont="1" applyFill="1" applyAlignment="1">
      <alignment horizontal="left"/>
    </xf>
    <xf numFmtId="0" fontId="15" fillId="2" borderId="0" xfId="1" applyFont="1" applyFill="1" applyAlignment="1">
      <alignment horizontal="left"/>
    </xf>
    <xf numFmtId="0" fontId="32" fillId="2" borderId="0" xfId="0" applyFont="1" applyFill="1" applyAlignment="1">
      <alignment horizontal="left"/>
    </xf>
    <xf numFmtId="0" fontId="32" fillId="2" borderId="0" xfId="0" applyFont="1" applyFill="1"/>
    <xf numFmtId="0" fontId="14" fillId="2" borderId="0" xfId="0" applyFont="1" applyFill="1" applyAlignment="1">
      <alignment horizontal="left"/>
    </xf>
    <xf numFmtId="0" fontId="14" fillId="2" borderId="0" xfId="0" applyFont="1" applyFill="1"/>
    <xf numFmtId="0" fontId="17" fillId="2" borderId="0" xfId="1" applyFont="1" applyFill="1" applyAlignment="1">
      <alignment horizontal="left"/>
    </xf>
    <xf numFmtId="0" fontId="33" fillId="3" borderId="0" xfId="0" applyFont="1" applyFill="1"/>
    <xf numFmtId="0" fontId="34" fillId="4" borderId="0" xfId="1" applyFont="1" applyFill="1"/>
    <xf numFmtId="0" fontId="34" fillId="4" borderId="0" xfId="0" applyFont="1" applyFill="1"/>
    <xf numFmtId="164" fontId="4" fillId="4" borderId="0" xfId="0" applyNumberFormat="1" applyFont="1" applyFill="1"/>
    <xf numFmtId="3" fontId="4" fillId="4" borderId="0" xfId="0" applyNumberFormat="1" applyFont="1" applyFill="1"/>
    <xf numFmtId="164" fontId="4" fillId="0" borderId="5" xfId="0" applyNumberFormat="1" applyFont="1" applyBorder="1"/>
    <xf numFmtId="3" fontId="4" fillId="0" borderId="6" xfId="0" applyNumberFormat="1" applyFont="1" applyBorder="1"/>
    <xf numFmtId="164" fontId="4" fillId="0" borderId="7" xfId="0" applyNumberFormat="1" applyFont="1" applyBorder="1"/>
    <xf numFmtId="164" fontId="3" fillId="0" borderId="2" xfId="0" applyNumberFormat="1" applyFont="1" applyBorder="1"/>
    <xf numFmtId="0" fontId="0" fillId="0" borderId="8" xfId="0" applyBorder="1"/>
    <xf numFmtId="0" fontId="3" fillId="0" borderId="3" xfId="0" applyFont="1" applyBorder="1" applyAlignment="1">
      <alignment horizontal="left"/>
    </xf>
    <xf numFmtId="0" fontId="34" fillId="4" borderId="3" xfId="0" applyFont="1" applyFill="1" applyBorder="1" applyAlignment="1">
      <alignment horizontal="right" wrapText="1"/>
    </xf>
    <xf numFmtId="164" fontId="3" fillId="0" borderId="9" xfId="0" applyNumberFormat="1" applyFont="1" applyBorder="1" applyAlignment="1">
      <alignment horizontal="right" wrapText="1"/>
    </xf>
    <xf numFmtId="3" fontId="3" fillId="0" borderId="10" xfId="0" applyNumberFormat="1" applyFont="1" applyBorder="1" applyAlignment="1">
      <alignment horizontal="right" wrapText="1"/>
    </xf>
    <xf numFmtId="164" fontId="3" fillId="0" borderId="11" xfId="0" applyNumberFormat="1" applyFont="1" applyBorder="1" applyAlignment="1">
      <alignment horizontal="right" wrapText="1"/>
    </xf>
    <xf numFmtId="164" fontId="3" fillId="0" borderId="3" xfId="0" applyNumberFormat="1" applyFont="1" applyBorder="1" applyAlignment="1">
      <alignment horizontal="right" wrapText="1"/>
    </xf>
    <xf numFmtId="0" fontId="4" fillId="0" borderId="0" xfId="0" applyFont="1" applyAlignment="1">
      <alignment horizontal="right"/>
    </xf>
    <xf numFmtId="165" fontId="35" fillId="4" borderId="0" xfId="6" applyNumberFormat="1" applyFont="1" applyFill="1" applyAlignment="1">
      <alignment horizontal="right"/>
    </xf>
    <xf numFmtId="164" fontId="10" fillId="0" borderId="12" xfId="0" applyNumberFormat="1" applyFont="1" applyBorder="1" applyAlignment="1">
      <alignment horizontal="right"/>
    </xf>
    <xf numFmtId="165" fontId="10" fillId="0" borderId="13" xfId="6" applyNumberFormat="1" applyFont="1" applyBorder="1" applyAlignment="1">
      <alignment horizontal="right"/>
    </xf>
    <xf numFmtId="164" fontId="10" fillId="0" borderId="14" xfId="0" applyNumberFormat="1" applyFont="1" applyBorder="1" applyAlignment="1">
      <alignment horizontal="right"/>
    </xf>
    <xf numFmtId="164" fontId="10" fillId="0" borderId="0" xfId="0" applyNumberFormat="1" applyFont="1" applyAlignment="1">
      <alignment horizontal="right"/>
    </xf>
    <xf numFmtId="165" fontId="36" fillId="4" borderId="0" xfId="6" applyNumberFormat="1" applyFont="1" applyFill="1" applyAlignment="1">
      <alignment horizontal="right"/>
    </xf>
    <xf numFmtId="164" fontId="7" fillId="0" borderId="12" xfId="0" applyNumberFormat="1" applyFont="1" applyBorder="1" applyAlignment="1">
      <alignment horizontal="right"/>
    </xf>
    <xf numFmtId="165" fontId="7" fillId="0" borderId="13" xfId="6" applyNumberFormat="1" applyFont="1" applyBorder="1" applyAlignment="1">
      <alignment horizontal="right"/>
    </xf>
    <xf numFmtId="164" fontId="7" fillId="0" borderId="14" xfId="0" applyNumberFormat="1" applyFont="1" applyBorder="1" applyAlignment="1">
      <alignment horizontal="right"/>
    </xf>
    <xf numFmtId="0" fontId="3" fillId="0" borderId="0" xfId="3" applyFont="1" applyAlignment="1">
      <alignment horizontal="left"/>
    </xf>
    <xf numFmtId="165" fontId="35" fillId="4" borderId="3" xfId="6" applyNumberFormat="1" applyFont="1" applyFill="1" applyBorder="1" applyAlignment="1">
      <alignment horizontal="right"/>
    </xf>
    <xf numFmtId="164" fontId="10" fillId="0" borderId="9" xfId="0" applyNumberFormat="1" applyFont="1" applyBorder="1" applyAlignment="1">
      <alignment horizontal="right"/>
    </xf>
    <xf numFmtId="165" fontId="10" fillId="0" borderId="10" xfId="6" applyNumberFormat="1" applyFont="1" applyBorder="1" applyAlignment="1">
      <alignment horizontal="right"/>
    </xf>
    <xf numFmtId="164" fontId="10" fillId="0" borderId="11" xfId="0" applyNumberFormat="1" applyFont="1" applyBorder="1" applyAlignment="1">
      <alignment horizontal="right"/>
    </xf>
    <xf numFmtId="164" fontId="10" fillId="0" borderId="3" xfId="0" applyNumberFormat="1" applyFont="1" applyBorder="1" applyAlignment="1">
      <alignment horizontal="right"/>
    </xf>
    <xf numFmtId="0" fontId="20" fillId="0" borderId="0" xfId="14" applyFont="1"/>
    <xf numFmtId="0" fontId="17" fillId="0" borderId="0" xfId="14" applyFont="1"/>
    <xf numFmtId="0" fontId="7" fillId="4" borderId="0" xfId="1" applyFont="1" applyFill="1"/>
    <xf numFmtId="0" fontId="10" fillId="0" borderId="2" xfId="1" applyFont="1" applyBorder="1" applyAlignment="1">
      <alignment horizontal="left" wrapText="1"/>
    </xf>
    <xf numFmtId="0" fontId="34" fillId="4" borderId="2" xfId="0" applyFont="1" applyFill="1" applyBorder="1" applyAlignment="1">
      <alignment horizontal="left" wrapText="1"/>
    </xf>
    <xf numFmtId="0" fontId="3" fillId="4" borderId="2" xfId="1" applyFont="1" applyFill="1" applyBorder="1" applyAlignment="1">
      <alignment horizontal="right" wrapText="1"/>
    </xf>
    <xf numFmtId="0" fontId="0" fillId="0" borderId="0" xfId="0" applyAlignment="1">
      <alignment horizontal="left"/>
    </xf>
    <xf numFmtId="0" fontId="31" fillId="0" borderId="0" xfId="0" applyFont="1"/>
    <xf numFmtId="0" fontId="10" fillId="0" borderId="0" xfId="3" applyFont="1" applyAlignment="1">
      <alignment horizontal="left"/>
    </xf>
    <xf numFmtId="0" fontId="10" fillId="0" borderId="3" xfId="1" applyFont="1" applyBorder="1" applyAlignment="1">
      <alignment horizontal="left"/>
    </xf>
    <xf numFmtId="0" fontId="4" fillId="4" borderId="2" xfId="0" applyFont="1" applyFill="1" applyBorder="1" applyAlignment="1">
      <alignment horizontal="center" vertical="center" wrapText="1"/>
    </xf>
    <xf numFmtId="0" fontId="3" fillId="4" borderId="2" xfId="1" applyFont="1" applyFill="1" applyBorder="1" applyAlignment="1">
      <alignment horizontal="center" vertical="center" wrapText="1"/>
    </xf>
    <xf numFmtId="0" fontId="34" fillId="0" borderId="0" xfId="1" applyFont="1"/>
    <xf numFmtId="0" fontId="37" fillId="0" borderId="0" xfId="2" applyNumberFormat="1" applyFont="1"/>
    <xf numFmtId="0" fontId="39" fillId="0" borderId="0" xfId="0" applyFont="1"/>
    <xf numFmtId="0" fontId="37" fillId="0" borderId="0" xfId="3" applyFont="1"/>
    <xf numFmtId="0" fontId="37" fillId="0" borderId="0" xfId="3" applyFont="1" applyAlignment="1">
      <alignment horizontal="left"/>
    </xf>
    <xf numFmtId="0" fontId="37" fillId="0" borderId="0" xfId="1" applyFont="1"/>
    <xf numFmtId="0" fontId="37" fillId="0" borderId="3" xfId="1" applyFont="1" applyBorder="1" applyAlignment="1">
      <alignment horizontal="left"/>
    </xf>
    <xf numFmtId="165" fontId="38" fillId="4" borderId="3" xfId="6" applyNumberFormat="1" applyFont="1" applyFill="1" applyBorder="1" applyAlignment="1">
      <alignment horizontal="right"/>
    </xf>
    <xf numFmtId="164" fontId="37" fillId="0" borderId="3" xfId="0" applyNumberFormat="1" applyFont="1" applyBorder="1" applyAlignment="1">
      <alignment horizontal="right"/>
    </xf>
    <xf numFmtId="0" fontId="3" fillId="0" borderId="2" xfId="1" applyFont="1" applyBorder="1" applyAlignment="1">
      <alignment horizontal="left"/>
    </xf>
    <xf numFmtId="0" fontId="34" fillId="4" borderId="2" xfId="0" applyFont="1" applyFill="1" applyBorder="1" applyAlignment="1">
      <alignment horizontal="right" wrapText="1"/>
    </xf>
    <xf numFmtId="0" fontId="34" fillId="4" borderId="2" xfId="1" applyFont="1" applyFill="1" applyBorder="1" applyAlignment="1">
      <alignment horizontal="right" wrapText="1"/>
    </xf>
    <xf numFmtId="0" fontId="0" fillId="0" borderId="0" xfId="0" applyAlignment="1">
      <alignment horizontal="right"/>
    </xf>
    <xf numFmtId="0" fontId="3" fillId="0" borderId="2" xfId="1" applyFont="1" applyBorder="1" applyAlignment="1">
      <alignment horizontal="right" wrapText="1"/>
    </xf>
    <xf numFmtId="164" fontId="3" fillId="0" borderId="2" xfId="1" applyNumberFormat="1" applyFont="1" applyBorder="1" applyAlignment="1">
      <alignment horizontal="right" wrapText="1"/>
    </xf>
    <xf numFmtId="166" fontId="10" fillId="0" borderId="0" xfId="7" applyNumberFormat="1" applyFont="1" applyAlignment="1">
      <alignment horizontal="right"/>
    </xf>
    <xf numFmtId="165" fontId="10" fillId="0" borderId="0" xfId="6" applyNumberFormat="1" applyFont="1" applyAlignment="1">
      <alignment horizontal="right"/>
    </xf>
    <xf numFmtId="0" fontId="3" fillId="0" borderId="3" xfId="1" applyFont="1" applyBorder="1" applyAlignment="1">
      <alignment horizontal="left"/>
    </xf>
    <xf numFmtId="0" fontId="31" fillId="0" borderId="3" xfId="0" applyFont="1" applyBorder="1"/>
    <xf numFmtId="166" fontId="10" fillId="0" borderId="3" xfId="7" applyNumberFormat="1" applyFont="1" applyBorder="1" applyAlignment="1">
      <alignment horizontal="right"/>
    </xf>
    <xf numFmtId="165" fontId="10" fillId="0" borderId="3" xfId="6" applyNumberFormat="1" applyFont="1" applyBorder="1" applyAlignment="1">
      <alignment horizontal="right"/>
    </xf>
    <xf numFmtId="164" fontId="40" fillId="0" borderId="0" xfId="1" applyNumberFormat="1" applyFont="1"/>
    <xf numFmtId="165" fontId="38" fillId="4" borderId="1" xfId="6" applyNumberFormat="1" applyFont="1" applyFill="1" applyBorder="1" applyAlignment="1">
      <alignment horizontal="right"/>
    </xf>
    <xf numFmtId="164" fontId="37" fillId="0" borderId="1" xfId="0" applyNumberFormat="1" applyFont="1" applyBorder="1" applyAlignment="1">
      <alignment horizontal="right"/>
    </xf>
    <xf numFmtId="165" fontId="38" fillId="4" borderId="0" xfId="6" applyNumberFormat="1" applyFont="1" applyFill="1" applyBorder="1" applyAlignment="1">
      <alignment horizontal="right"/>
    </xf>
    <xf numFmtId="164" fontId="37" fillId="0" borderId="0" xfId="0" applyNumberFormat="1" applyFont="1" applyBorder="1" applyAlignment="1">
      <alignment horizontal="right"/>
    </xf>
    <xf numFmtId="165" fontId="35" fillId="4" borderId="0" xfId="6" applyNumberFormat="1" applyFont="1" applyFill="1" applyBorder="1" applyAlignment="1">
      <alignment horizontal="right"/>
    </xf>
    <xf numFmtId="0" fontId="31" fillId="0" borderId="0" xfId="0" applyFont="1" applyBorder="1"/>
    <xf numFmtId="166" fontId="10" fillId="0" borderId="0" xfId="7" applyNumberFormat="1" applyFont="1" applyBorder="1" applyAlignment="1">
      <alignment horizontal="right"/>
    </xf>
    <xf numFmtId="164" fontId="10" fillId="0" borderId="0" xfId="0" applyNumberFormat="1" applyFont="1" applyBorder="1" applyAlignment="1">
      <alignment horizontal="right"/>
    </xf>
    <xf numFmtId="165" fontId="10" fillId="0" borderId="0" xfId="6" applyNumberFormat="1" applyFont="1" applyBorder="1" applyAlignment="1">
      <alignment horizontal="right"/>
    </xf>
    <xf numFmtId="165" fontId="36" fillId="4" borderId="0" xfId="6" applyNumberFormat="1" applyFont="1" applyFill="1" applyBorder="1" applyAlignment="1">
      <alignment horizontal="right"/>
    </xf>
    <xf numFmtId="0" fontId="0" fillId="0" borderId="0" xfId="0" applyFont="1" applyBorder="1"/>
    <xf numFmtId="166" fontId="7" fillId="0" borderId="0" xfId="7" applyNumberFormat="1" applyFont="1" applyBorder="1" applyAlignment="1">
      <alignment horizontal="right"/>
    </xf>
    <xf numFmtId="164" fontId="7" fillId="0" borderId="0" xfId="0" applyNumberFormat="1" applyFont="1" applyBorder="1" applyAlignment="1">
      <alignment horizontal="right"/>
    </xf>
    <xf numFmtId="165" fontId="7" fillId="0" borderId="0" xfId="6" applyNumberFormat="1" applyFont="1" applyBorder="1" applyAlignment="1">
      <alignment horizontal="right"/>
    </xf>
    <xf numFmtId="0" fontId="0" fillId="0" borderId="0" xfId="0" applyFont="1"/>
    <xf numFmtId="165" fontId="41" fillId="4" borderId="0" xfId="6" applyNumberFormat="1" applyFont="1" applyFill="1" applyBorder="1" applyAlignment="1">
      <alignment horizontal="right"/>
    </xf>
    <xf numFmtId="164" fontId="42" fillId="0" borderId="0" xfId="0" applyNumberFormat="1" applyFont="1" applyBorder="1" applyAlignment="1">
      <alignment horizontal="right"/>
    </xf>
    <xf numFmtId="0" fontId="16" fillId="2" borderId="0" xfId="1" applyFont="1" applyFill="1" applyAlignment="1">
      <alignment horizontal="left" vertical="top" wrapText="1"/>
    </xf>
    <xf numFmtId="0" fontId="17" fillId="2" borderId="0" xfId="1" applyFont="1" applyFill="1" applyAlignment="1">
      <alignment wrapText="1"/>
    </xf>
    <xf numFmtId="0" fontId="22" fillId="2" borderId="0" xfId="1" applyFont="1" applyFill="1" applyAlignment="1" applyProtection="1">
      <alignment horizontal="left" vertical="top" wrapText="1"/>
      <protection locked="0"/>
    </xf>
    <xf numFmtId="0" fontId="27" fillId="2" borderId="0" xfId="11" applyFill="1" applyAlignment="1" applyProtection="1">
      <alignment horizontal="left" vertical="top" wrapText="1"/>
      <protection locked="0"/>
    </xf>
  </cellXfs>
  <cellStyles count="15">
    <cellStyle name="Comma" xfId="6" builtinId="3"/>
    <cellStyle name="Comma 2" xfId="2" xr:uid="{00000000-0005-0000-0000-00002C000000}"/>
    <cellStyle name="Followed Hyperlink 2" xfId="11" xr:uid="{8FCD1235-7518-4FA7-AE6F-B3320579F3B0}"/>
    <cellStyle name="Hyperlink 2" xfId="8" xr:uid="{ACBB82E8-C3D3-4FB0-9614-2E314A35936F}"/>
    <cellStyle name="Hyperlink 2 2" xfId="12" xr:uid="{80FE86B8-58BF-4EA4-9A55-CB86B0488E16}"/>
    <cellStyle name="Hyperlink 3" xfId="10" xr:uid="{2160E37E-6EED-436F-B7F2-E3343377F9CC}"/>
    <cellStyle name="Hyperlink 3 2" xfId="9" xr:uid="{B97B0D46-AD26-458F-9A61-AEA8C479A225}"/>
    <cellStyle name="Normal" xfId="0" builtinId="0"/>
    <cellStyle name="Normal 2" xfId="1" xr:uid="{00000000-0005-0000-0000-00002B000000}"/>
    <cellStyle name="Normal 2 2" xfId="14" xr:uid="{F9F87DAB-6F64-40A8-8B36-9384CCCD94A5}"/>
    <cellStyle name="Normal 3" xfId="5" xr:uid="{00000000-0005-0000-0000-00002F000000}"/>
    <cellStyle name="Normal 42" xfId="13" xr:uid="{0CA49BE3-60F7-4B3D-982D-8B8DA8877611}"/>
    <cellStyle name="Normal_joint pn" xfId="4" xr:uid="{00000000-0005-0000-0000-00002E000000}"/>
    <cellStyle name="Normal_tables1 to 9" xfId="3" xr:uid="{00000000-0005-0000-0000-00002D000000}"/>
    <cellStyle name="Percent" xfId="7" builtinId="5"/>
  </cellStyles>
  <dxfs count="4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9C0006"/>
      </font>
      <fill>
        <patternFill>
          <bgColor rgb="FFFFC7CE"/>
        </patternFill>
      </fill>
    </dxf>
    <dxf>
      <font>
        <color rgb="FF006100"/>
      </font>
      <fill>
        <patternFill>
          <bgColor rgb="FFC6EFCE"/>
        </patternFill>
      </fill>
    </dxf>
    <dxf>
      <font>
        <color rgb="FFC00000"/>
      </font>
      <fill>
        <patternFill>
          <bgColor theme="5"/>
        </patternFill>
      </fill>
    </dxf>
    <dxf>
      <font>
        <color rgb="FF006100"/>
      </font>
      <fill>
        <patternFill>
          <bgColor rgb="FFC6EFCE"/>
        </patternFill>
      </fill>
    </dxf>
    <dxf>
      <font>
        <color rgb="FFC00000"/>
      </font>
      <fill>
        <patternFill>
          <bgColor theme="5"/>
        </patternFill>
      </fill>
    </dxf>
    <dxf>
      <font>
        <color rgb="FF0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3.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3960813</xdr:colOff>
      <xdr:row>0</xdr:row>
      <xdr:rowOff>0</xdr:rowOff>
    </xdr:from>
    <xdr:to>
      <xdr:col>4</xdr:col>
      <xdr:colOff>267610</xdr:colOff>
      <xdr:row>3</xdr:row>
      <xdr:rowOff>15129</xdr:rowOff>
    </xdr:to>
    <xdr:pic>
      <xdr:nvPicPr>
        <xdr:cNvPr id="4" name="Picture 3" descr="NHS England logo">
          <a:extLst>
            <a:ext uri="{FF2B5EF4-FFF2-40B4-BE49-F238E27FC236}">
              <a16:creationId xmlns:a16="http://schemas.microsoft.com/office/drawing/2014/main" id="{3568EF3E-6DDD-406C-AE46-F91B12CD3C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8626" y="0"/>
          <a:ext cx="1863047" cy="1523254"/>
        </a:xfrm>
        <a:prstGeom prst="rect">
          <a:avLst/>
        </a:prstGeom>
      </xdr:spPr>
    </xdr:pic>
    <xdr:clientData/>
  </xdr:twoCellAnchor>
  <xdr:twoCellAnchor>
    <xdr:from>
      <xdr:col>0</xdr:col>
      <xdr:colOff>11205</xdr:colOff>
      <xdr:row>37</xdr:row>
      <xdr:rowOff>39221</xdr:rowOff>
    </xdr:from>
    <xdr:to>
      <xdr:col>1</xdr:col>
      <xdr:colOff>366619</xdr:colOff>
      <xdr:row>39</xdr:row>
      <xdr:rowOff>0</xdr:rowOff>
    </xdr:to>
    <xdr:pic>
      <xdr:nvPicPr>
        <xdr:cNvPr id="2"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22A27DAE-0741-4B8B-BBBF-538C06414C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11205" y="9341971"/>
          <a:ext cx="838014" cy="316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e Young" refreshedDate="45272.448927314814" missingItemsLimit="0" createdVersion="6" refreshedVersion="6" minRefreshableVersion="3" recordCount="1" xr:uid="{00000000-000A-0000-FFFF-FFFF3F000000}">
  <cacheSource type="worksheet">
    <worksheetSource ref="A1:F1048576" sheet="Table 1 Raw 1"/>
  </cacheSource>
  <cacheFields count="6">
    <cacheField name="TM_END_DATE" numFmtId="0">
      <sharedItems containsNonDate="0" containsString="0" containsBlank="1"/>
    </cacheField>
    <cacheField name="STAFF_GROUP_ORDER" numFmtId="0">
      <sharedItems containsNonDate="0" containsString="0" containsBlank="1" count="1">
        <m/>
      </sharedItems>
    </cacheField>
    <cacheField name="STAFF_GROUP" numFmtId="0">
      <sharedItems containsNonDate="0" containsString="0" containsBlank="1" count="1">
        <m/>
      </sharedItems>
    </cacheField>
    <cacheField name="PAYMENT_TYPE" numFmtId="0">
      <sharedItems containsNonDate="0" containsString="0" containsBlank="1" count="1">
        <m/>
      </sharedItems>
    </cacheField>
    <cacheField name="AMOUNT" numFmtId="0">
      <sharedItems containsNonDate="0" containsString="0" containsBlank="1"/>
    </cacheField>
    <cacheField name="SAMPLE_SIZ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e Young" refreshedDate="45272.449227777775" missingItemsLimit="0" createdVersion="6" refreshedVersion="6" minRefreshableVersion="3" recordCount="1" xr:uid="{00000000-000A-0000-FFFF-FFFF44000000}">
  <cacheSource type="worksheet">
    <worksheetSource ref="A1:F1048576" sheet="Table 1 Raw 2"/>
  </cacheSource>
  <cacheFields count="6">
    <cacheField name="TM_END_DATE" numFmtId="0">
      <sharedItems containsNonDate="0" containsString="0" containsBlank="1"/>
    </cacheField>
    <cacheField name="STAFF_GROUP_ORDER" numFmtId="0">
      <sharedItems containsNonDate="0" containsString="0" containsBlank="1" count="1">
        <m/>
      </sharedItems>
    </cacheField>
    <cacheField name="STAFF_GROUP" numFmtId="0">
      <sharedItems containsNonDate="0" containsString="0" containsBlank="1" count="1">
        <m/>
      </sharedItems>
    </cacheField>
    <cacheField name="PAYMENT_TYPE" numFmtId="0">
      <sharedItems containsNonDate="0" containsString="0" containsBlank="1" count="1">
        <m/>
      </sharedItems>
    </cacheField>
    <cacheField name="AMOUNT" numFmtId="0">
      <sharedItems containsNonDate="0" containsString="0" containsBlank="1"/>
    </cacheField>
    <cacheField name="SAMPLE_SIZ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e Young" refreshedDate="45272.44936053241" missingItemsLimit="0" createdVersion="6" refreshedVersion="6" minRefreshableVersion="3" recordCount="1" xr:uid="{00000000-000A-0000-FFFF-FFFF3A000000}">
  <cacheSource type="worksheet">
    <worksheetSource ref="A1:F1048576" sheet="Table 1 Raw 3"/>
  </cacheSource>
  <cacheFields count="6">
    <cacheField name="TM_END_DATE" numFmtId="0">
      <sharedItems containsNonDate="0" containsString="0" containsBlank="1"/>
    </cacheField>
    <cacheField name="STAFF_GROUP_ORDER" numFmtId="0">
      <sharedItems containsNonDate="0" containsString="0" containsBlank="1" count="1">
        <m/>
      </sharedItems>
    </cacheField>
    <cacheField name="STAFF_GROUP" numFmtId="0">
      <sharedItems containsNonDate="0" containsString="0" containsBlank="1" count="1">
        <m/>
      </sharedItems>
    </cacheField>
    <cacheField name="PAYMENT_TYPE" numFmtId="0">
      <sharedItems containsNonDate="0" containsString="0" containsBlank="1" count="1">
        <m/>
      </sharedItems>
    </cacheField>
    <cacheField name="AMOUNT" numFmtId="0">
      <sharedItems containsNonDate="0" containsString="0" containsBlank="1"/>
    </cacheField>
    <cacheField name="SAMPLE_SIZE"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te Young" refreshedDate="45272.450033449073" missingItemsLimit="0" createdVersion="6" refreshedVersion="6" minRefreshableVersion="3" recordCount="1" xr:uid="{00000000-000A-0000-FFFF-FFFF35000000}">
  <cacheSource type="worksheet">
    <worksheetSource ref="A1:F1048576" sheet="Table 3 Raw"/>
  </cacheSource>
  <cacheFields count="6">
    <cacheField name="TM_END_DATE" numFmtId="0">
      <sharedItems containsNonDate="0" containsString="0" containsBlank="1"/>
    </cacheField>
    <cacheField name="STAFF_GROUP_ORDER" numFmtId="0">
      <sharedItems containsNonDate="0" containsString="0" containsBlank="1" count="1">
        <m/>
      </sharedItems>
    </cacheField>
    <cacheField name="STAFF_GROUP" numFmtId="0">
      <sharedItems containsNonDate="0" containsString="0" containsBlank="1" count="1">
        <m/>
      </sharedItems>
    </cacheField>
    <cacheField name="PAYMENT_TYPE" numFmtId="0">
      <sharedItems containsNonDate="0" containsString="0" containsBlank="1" count="1">
        <m/>
      </sharedItems>
    </cacheField>
    <cacheField name="AMOUNT" numFmtId="0">
      <sharedItems containsNonDate="0" containsString="0" containsBlank="1"/>
    </cacheField>
    <cacheField name="SAMPLE_SIZE"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m/>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x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dataField="1" compact="0" outline="0" showAll="0" defaultSubtotal="0"/>
    <pivotField compact="0" outline="0" showAll="0"/>
  </pivotFields>
  <rowFields count="2">
    <field x="1"/>
    <field x="2"/>
  </rowFields>
  <rowItems count="1">
    <i>
      <x/>
      <x/>
    </i>
  </rowItems>
  <colFields count="1">
    <field x="3"/>
  </colFields>
  <colItems count="1">
    <i>
      <x/>
    </i>
  </colItems>
  <dataFields count="1">
    <dataField name="Sum of Amoun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dataField="1" compact="0" outline="0" showAll="0" defaultSubtotal="0"/>
    <pivotField compact="0" outline="0" showAll="0"/>
  </pivotFields>
  <rowFields count="2">
    <field x="1"/>
    <field x="2"/>
  </rowFields>
  <rowItems count="1">
    <i>
      <x/>
      <x/>
    </i>
  </rowItems>
  <colFields count="1">
    <field x="3"/>
  </colFields>
  <colItems count="1">
    <i>
      <x/>
    </i>
  </colItems>
  <dataFields count="1">
    <dataField name="Sum of Amoun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4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dataField="1" compact="0" outline="0" showAll="0" defaultSubtotal="0"/>
    <pivotField compact="0" outline="0" showAll="0"/>
  </pivotFields>
  <rowFields count="2">
    <field x="1"/>
    <field x="2"/>
  </rowFields>
  <rowItems count="1">
    <i>
      <x/>
      <x/>
    </i>
  </rowItems>
  <colFields count="1">
    <field x="3"/>
  </colFields>
  <colItems count="1">
    <i>
      <x/>
    </i>
  </colItems>
  <dataFields count="1">
    <dataField name="Sum of Amoun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4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compact="0" outline="0" showAll="0" defaultSubtotal="0"/>
    <pivotField dataField="1" compact="0" outline="0" showAll="0">
      <items count="2">
        <item x="0"/>
        <item t="default"/>
      </items>
    </pivotField>
  </pivotFields>
  <rowFields count="2">
    <field x="1"/>
    <field x="2"/>
  </rowFields>
  <rowItems count="1">
    <i>
      <x/>
      <x/>
    </i>
  </rowItems>
  <colFields count="1">
    <field x="3"/>
  </colFields>
  <colItems count="1">
    <i>
      <x/>
    </i>
  </colItems>
  <dataFields count="1">
    <dataField name="Sum of SAMPLE_SIZE" fld="5" baseField="2"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5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dataField="1" compact="0" outline="0" showAll="0" defaultSubtotal="0"/>
    <pivotField compact="0" outline="0" showAll="0"/>
  </pivotFields>
  <rowFields count="2">
    <field x="1"/>
    <field x="2"/>
  </rowFields>
  <rowItems count="1">
    <i>
      <x/>
      <x/>
    </i>
  </rowItems>
  <colFields count="1">
    <field x="3"/>
  </colFields>
  <colItems count="1">
    <i>
      <x/>
    </i>
  </colItems>
  <dataFields count="1">
    <dataField name="Sum of Amoun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5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C5" firstHeaderRow="1" firstDataRow="2" firstDataCol="2"/>
  <pivotFields count="6">
    <pivotField compact="0" outline="0" showAll="0"/>
    <pivotField axis="axisRow" compact="0" outline="0" showAll="0" defaultSubtotal="0">
      <items count="1">
        <item x="0"/>
      </items>
    </pivotField>
    <pivotField axis="axisRow" compact="0" outline="0" showAll="0" defaultSubtotal="0">
      <items count="1">
        <item x="0"/>
      </items>
    </pivotField>
    <pivotField axis="axisCol" compact="0" outline="0" showAll="0">
      <items count="2">
        <item x="0"/>
        <item t="default"/>
      </items>
    </pivotField>
    <pivotField compact="0" outline="0" showAll="0" defaultSubtotal="0"/>
    <pivotField dataField="1" compact="0" outline="0" showAll="0">
      <items count="2">
        <item x="0"/>
        <item t="default"/>
      </items>
    </pivotField>
  </pivotFields>
  <rowFields count="2">
    <field x="1"/>
    <field x="2"/>
  </rowFields>
  <rowItems count="1">
    <i>
      <x/>
      <x/>
    </i>
  </rowItems>
  <colFields count="1">
    <field x="3"/>
  </colFields>
  <colItems count="1">
    <i>
      <x/>
    </i>
  </colItems>
  <dataFields count="1">
    <dataField name="Sum of SAMPLE_SIZE" fld="5" baseField="2" baseItem="0"/>
  </dataFields>
  <formats count="1">
    <format dxfId="45">
      <pivotArea type="origin" dataOnly="0" labelOnly="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si.gov.uk" TargetMode="External"/><Relationship Id="rId4"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F1"/>
  <sheetViews>
    <sheetView tabSelected="1" workbookViewId="0"/>
  </sheetViews>
  <sheetFormatPr defaultRowHeight="15" x14ac:dyDescent="0.2"/>
  <cols>
    <col min="1" max="1" width="11.33203125" bestFit="1" customWidth="1"/>
    <col min="2" max="2" width="15.5546875" bestFit="1" customWidth="1"/>
    <col min="3" max="3" width="39" bestFit="1" customWidth="1"/>
    <col min="4" max="4" width="39.21875" bestFit="1" customWidth="1"/>
    <col min="5" max="5" width="6.88671875" bestFit="1" customWidth="1"/>
    <col min="6" max="6" width="10.6640625" bestFit="1" customWidth="1"/>
  </cols>
  <sheetData>
    <row r="1" spans="1:6" ht="15.75" x14ac:dyDescent="0.2">
      <c r="A1" s="43" t="s">
        <v>178</v>
      </c>
      <c r="B1" s="43" t="s">
        <v>179</v>
      </c>
      <c r="C1" s="43" t="s">
        <v>180</v>
      </c>
      <c r="D1" s="43" t="s">
        <v>181</v>
      </c>
      <c r="E1" s="43" t="s">
        <v>182</v>
      </c>
      <c r="F1" s="43" t="s">
        <v>183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5" width="11.109375" bestFit="1" customWidth="1"/>
    <col min="6" max="14" width="40.44140625" bestFit="1" customWidth="1"/>
    <col min="15" max="15" width="11.33203125" bestFit="1" customWidth="1"/>
    <col min="16" max="16" width="29" bestFit="1" customWidth="1"/>
    <col min="17" max="17" width="30.6640625" bestFit="1" customWidth="1"/>
    <col min="18" max="18" width="33.109375" bestFit="1" customWidth="1"/>
    <col min="19" max="19" width="18.21875" bestFit="1" customWidth="1"/>
    <col min="20" max="20" width="27.6640625" bestFit="1" customWidth="1"/>
    <col min="21" max="21" width="25.88671875" bestFit="1" customWidth="1"/>
    <col min="22" max="22" width="17.33203125" bestFit="1" customWidth="1"/>
    <col min="23" max="23" width="25.5546875" bestFit="1" customWidth="1"/>
    <col min="24" max="24" width="31.109375" bestFit="1" customWidth="1"/>
    <col min="25" max="25" width="6.6640625" bestFit="1" customWidth="1"/>
    <col min="26" max="26" width="28.33203125" bestFit="1" customWidth="1"/>
    <col min="27" max="27" width="23" bestFit="1" customWidth="1"/>
  </cols>
  <sheetData>
    <row r="3" spans="1:3" x14ac:dyDescent="0.2">
      <c r="A3" s="35" t="s">
        <v>184</v>
      </c>
      <c r="B3" s="41"/>
      <c r="C3" s="1" t="s">
        <v>181</v>
      </c>
    </row>
    <row r="4" spans="1:3" x14ac:dyDescent="0.2">
      <c r="A4" s="1" t="s">
        <v>179</v>
      </c>
      <c r="B4" s="1" t="s">
        <v>180</v>
      </c>
      <c r="C4" t="s">
        <v>34</v>
      </c>
    </row>
    <row r="5" spans="1:3" x14ac:dyDescent="0.2">
      <c r="A5" t="s">
        <v>34</v>
      </c>
      <c r="B5" t="s">
        <v>34</v>
      </c>
      <c r="C5" s="5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AEAE-26CE-48AA-9E6D-19B812C87F29}">
  <sheetPr>
    <pageSetUpPr fitToPage="1"/>
  </sheetPr>
  <dimension ref="A1:G53"/>
  <sheetViews>
    <sheetView zoomScale="80" zoomScaleNormal="80" workbookViewId="0">
      <selection activeCell="A2" sqref="A2"/>
    </sheetView>
  </sheetViews>
  <sheetFormatPr defaultColWidth="8.33203125" defaultRowHeight="14.25" x14ac:dyDescent="0.2"/>
  <cols>
    <col min="1" max="1" width="8.5546875" style="44" customWidth="1"/>
    <col min="2" max="2" width="71.6640625" style="44" customWidth="1"/>
    <col min="3" max="3" width="60.109375" style="44" bestFit="1" customWidth="1"/>
    <col min="4" max="4" width="7.21875" style="44" bestFit="1" customWidth="1"/>
    <col min="5" max="16384" width="8.33203125" style="44"/>
  </cols>
  <sheetData>
    <row r="1" spans="1:4" ht="63" customHeight="1" x14ac:dyDescent="0.5">
      <c r="A1" s="73" t="s">
        <v>83</v>
      </c>
      <c r="B1" s="71"/>
    </row>
    <row r="2" spans="1:4" ht="26.25" x14ac:dyDescent="0.4">
      <c r="A2" s="74" t="s">
        <v>68</v>
      </c>
      <c r="B2" s="72"/>
    </row>
    <row r="3" spans="1:4" ht="30.75" customHeight="1" x14ac:dyDescent="0.2">
      <c r="A3" s="163" t="s">
        <v>69</v>
      </c>
      <c r="B3" s="163"/>
    </row>
    <row r="4" spans="1:4" ht="13.9" customHeight="1" x14ac:dyDescent="0.25">
      <c r="A4" s="164" t="s">
        <v>82</v>
      </c>
      <c r="B4" s="164"/>
    </row>
    <row r="5" spans="1:4" ht="32.1" customHeight="1" x14ac:dyDescent="0.25">
      <c r="A5" s="58" t="s">
        <v>70</v>
      </c>
      <c r="B5" s="58"/>
      <c r="D5" s="54"/>
    </row>
    <row r="6" spans="1:4" ht="15" x14ac:dyDescent="0.25">
      <c r="A6" s="55" t="s">
        <v>110</v>
      </c>
      <c r="B6" s="55"/>
      <c r="D6" s="54"/>
    </row>
    <row r="7" spans="1:4" x14ac:dyDescent="0.2">
      <c r="A7" s="55" t="s">
        <v>111</v>
      </c>
      <c r="B7" s="55"/>
      <c r="D7" s="54"/>
    </row>
    <row r="8" spans="1:4" ht="27" customHeight="1" x14ac:dyDescent="0.25">
      <c r="A8" s="58" t="s">
        <v>112</v>
      </c>
      <c r="B8" s="55"/>
      <c r="D8" s="54"/>
    </row>
    <row r="9" spans="1:4" ht="14.1" customHeight="1" x14ac:dyDescent="0.2">
      <c r="A9" s="55" t="s">
        <v>113</v>
      </c>
      <c r="B9" s="55"/>
      <c r="D9" s="54"/>
    </row>
    <row r="10" spans="1:4" ht="14.1" customHeight="1" x14ac:dyDescent="0.2">
      <c r="A10" s="55" t="s">
        <v>114</v>
      </c>
      <c r="B10" s="55"/>
      <c r="D10" s="54"/>
    </row>
    <row r="11" spans="1:4" ht="27.95" customHeight="1" x14ac:dyDescent="0.25">
      <c r="A11" s="59" t="s">
        <v>71</v>
      </c>
      <c r="B11" s="55"/>
      <c r="D11" s="54"/>
    </row>
    <row r="12" spans="1:4" ht="14.1" customHeight="1" x14ac:dyDescent="0.2">
      <c r="A12" s="60" t="s">
        <v>115</v>
      </c>
      <c r="B12" s="55"/>
      <c r="D12" s="54"/>
    </row>
    <row r="13" spans="1:4" s="68" customFormat="1" ht="23.1" customHeight="1" x14ac:dyDescent="0.2">
      <c r="A13" s="45" t="s">
        <v>49</v>
      </c>
      <c r="B13" s="68" t="s">
        <v>91</v>
      </c>
      <c r="D13" s="54"/>
    </row>
    <row r="14" spans="1:4" s="69" customFormat="1" x14ac:dyDescent="0.2">
      <c r="A14" s="45">
        <v>1</v>
      </c>
      <c r="B14" s="69" t="s">
        <v>92</v>
      </c>
      <c r="C14" s="70" t="s">
        <v>93</v>
      </c>
      <c r="D14" s="56" t="s">
        <v>94</v>
      </c>
    </row>
    <row r="15" spans="1:4" s="69" customFormat="1" ht="23.1" customHeight="1" x14ac:dyDescent="0.2">
      <c r="A15" s="45" t="s">
        <v>116</v>
      </c>
      <c r="B15" s="69" t="s">
        <v>95</v>
      </c>
      <c r="C15" s="70" t="s">
        <v>96</v>
      </c>
      <c r="D15" s="56" t="s">
        <v>94</v>
      </c>
    </row>
    <row r="16" spans="1:4" s="69" customFormat="1" x14ac:dyDescent="0.2">
      <c r="A16" s="45" t="s">
        <v>117</v>
      </c>
      <c r="B16" s="69" t="s">
        <v>97</v>
      </c>
      <c r="C16" s="70" t="s">
        <v>96</v>
      </c>
      <c r="D16" s="56" t="s">
        <v>94</v>
      </c>
    </row>
    <row r="17" spans="1:7" s="69" customFormat="1" x14ac:dyDescent="0.2">
      <c r="A17" s="45" t="s">
        <v>118</v>
      </c>
      <c r="B17" s="69" t="s">
        <v>98</v>
      </c>
      <c r="C17" s="70" t="s">
        <v>96</v>
      </c>
      <c r="D17" s="56" t="s">
        <v>94</v>
      </c>
    </row>
    <row r="18" spans="1:7" s="69" customFormat="1" x14ac:dyDescent="0.2">
      <c r="A18" s="45" t="s">
        <v>119</v>
      </c>
      <c r="B18" s="69" t="s">
        <v>99</v>
      </c>
      <c r="C18" s="70" t="s">
        <v>96</v>
      </c>
      <c r="D18" s="56" t="s">
        <v>94</v>
      </c>
    </row>
    <row r="19" spans="1:7" s="69" customFormat="1" ht="26.1" customHeight="1" x14ac:dyDescent="0.2">
      <c r="A19" s="45" t="s">
        <v>120</v>
      </c>
      <c r="B19" s="69" t="s">
        <v>100</v>
      </c>
      <c r="C19" s="70" t="s">
        <v>93</v>
      </c>
      <c r="D19" s="56" t="s">
        <v>94</v>
      </c>
    </row>
    <row r="20" spans="1:7" s="69" customFormat="1" x14ac:dyDescent="0.2">
      <c r="A20" s="45" t="s">
        <v>121</v>
      </c>
      <c r="B20" s="69" t="s">
        <v>101</v>
      </c>
      <c r="C20" s="70" t="s">
        <v>93</v>
      </c>
      <c r="D20" s="56" t="s">
        <v>94</v>
      </c>
    </row>
    <row r="21" spans="1:7" s="69" customFormat="1" x14ac:dyDescent="0.2">
      <c r="A21" s="45" t="s">
        <v>122</v>
      </c>
      <c r="B21" s="69" t="s">
        <v>102</v>
      </c>
      <c r="C21" s="70" t="s">
        <v>93</v>
      </c>
      <c r="D21" s="56" t="s">
        <v>94</v>
      </c>
    </row>
    <row r="22" spans="1:7" s="69" customFormat="1" x14ac:dyDescent="0.2">
      <c r="A22" s="45" t="s">
        <v>123</v>
      </c>
      <c r="B22" s="69" t="s">
        <v>103</v>
      </c>
      <c r="C22" s="70" t="s">
        <v>93</v>
      </c>
      <c r="D22" s="56" t="s">
        <v>94</v>
      </c>
    </row>
    <row r="23" spans="1:7" s="69" customFormat="1" x14ac:dyDescent="0.2">
      <c r="A23" s="45" t="s">
        <v>124</v>
      </c>
      <c r="B23" s="69" t="s">
        <v>104</v>
      </c>
      <c r="C23" s="70" t="s">
        <v>93</v>
      </c>
      <c r="D23" s="56" t="s">
        <v>94</v>
      </c>
    </row>
    <row r="24" spans="1:7" s="69" customFormat="1" x14ac:dyDescent="0.2">
      <c r="A24" s="45" t="s">
        <v>125</v>
      </c>
      <c r="B24" s="69" t="s">
        <v>105</v>
      </c>
      <c r="C24" s="70" t="s">
        <v>93</v>
      </c>
      <c r="D24" s="56" t="s">
        <v>94</v>
      </c>
    </row>
    <row r="25" spans="1:7" s="69" customFormat="1" x14ac:dyDescent="0.2">
      <c r="A25" s="45" t="s">
        <v>126</v>
      </c>
      <c r="B25" s="69" t="s">
        <v>106</v>
      </c>
      <c r="C25" s="70" t="s">
        <v>93</v>
      </c>
      <c r="D25" s="56" t="s">
        <v>94</v>
      </c>
    </row>
    <row r="26" spans="1:7" s="69" customFormat="1" x14ac:dyDescent="0.2">
      <c r="A26" s="45" t="s">
        <v>127</v>
      </c>
      <c r="B26" s="69" t="s">
        <v>107</v>
      </c>
      <c r="C26" s="70" t="s">
        <v>93</v>
      </c>
      <c r="D26" s="56" t="s">
        <v>94</v>
      </c>
    </row>
    <row r="27" spans="1:7" s="69" customFormat="1" x14ac:dyDescent="0.2">
      <c r="A27" s="45" t="s">
        <v>128</v>
      </c>
      <c r="B27" s="69" t="s">
        <v>108</v>
      </c>
      <c r="C27" s="70" t="s">
        <v>93</v>
      </c>
      <c r="D27" s="56" t="s">
        <v>94</v>
      </c>
    </row>
    <row r="28" spans="1:7" s="68" customFormat="1" x14ac:dyDescent="0.2">
      <c r="A28" s="61" t="s">
        <v>129</v>
      </c>
      <c r="B28" s="57" t="s">
        <v>109</v>
      </c>
      <c r="C28" s="70" t="s">
        <v>93</v>
      </c>
      <c r="D28" s="56" t="s">
        <v>94</v>
      </c>
    </row>
    <row r="29" spans="1:7" ht="33.6" customHeight="1" x14ac:dyDescent="0.25">
      <c r="A29" s="59" t="s">
        <v>72</v>
      </c>
      <c r="B29" s="59"/>
      <c r="D29" s="54"/>
    </row>
    <row r="30" spans="1:7" x14ac:dyDescent="0.2">
      <c r="A30" s="62" t="s">
        <v>130</v>
      </c>
      <c r="B30" s="62"/>
      <c r="D30" s="54"/>
      <c r="G30" s="46"/>
    </row>
    <row r="31" spans="1:7" ht="15" x14ac:dyDescent="0.2">
      <c r="A31" s="62" t="s">
        <v>131</v>
      </c>
      <c r="B31" s="62"/>
      <c r="D31" s="54"/>
      <c r="G31" s="47"/>
    </row>
    <row r="32" spans="1:7" ht="15" x14ac:dyDescent="0.2">
      <c r="A32" s="60" t="s">
        <v>132</v>
      </c>
      <c r="B32" s="60"/>
      <c r="D32" s="54"/>
      <c r="G32" s="47"/>
    </row>
    <row r="33" spans="1:7" ht="15" x14ac:dyDescent="0.2">
      <c r="A33" s="63" t="s">
        <v>133</v>
      </c>
      <c r="B33" s="60"/>
      <c r="D33" s="54"/>
      <c r="G33" s="47"/>
    </row>
    <row r="34" spans="1:7" x14ac:dyDescent="0.2">
      <c r="A34" s="63" t="s">
        <v>134</v>
      </c>
      <c r="B34" s="64"/>
      <c r="D34" s="54"/>
      <c r="G34" s="46"/>
    </row>
    <row r="35" spans="1:7" x14ac:dyDescent="0.2">
      <c r="A35" s="60" t="s">
        <v>73</v>
      </c>
      <c r="B35" s="60"/>
      <c r="D35" s="54"/>
    </row>
    <row r="36" spans="1:7" ht="30.95" customHeight="1" x14ac:dyDescent="0.2">
      <c r="A36" s="60" t="s">
        <v>135</v>
      </c>
      <c r="B36" s="60"/>
      <c r="D36" s="54"/>
      <c r="G36" s="48"/>
    </row>
    <row r="37" spans="1:7" ht="15.75" x14ac:dyDescent="0.2">
      <c r="A37" s="65" t="s">
        <v>84</v>
      </c>
      <c r="B37" s="65"/>
      <c r="D37" s="54"/>
      <c r="G37" s="48"/>
    </row>
    <row r="38" spans="1:7" ht="15" x14ac:dyDescent="0.2">
      <c r="A38" s="53"/>
      <c r="B38" s="53"/>
      <c r="D38" s="54"/>
      <c r="G38" s="47"/>
    </row>
    <row r="39" spans="1:7" ht="15" x14ac:dyDescent="0.2">
      <c r="A39" s="65"/>
      <c r="B39" s="65"/>
      <c r="D39" s="54"/>
      <c r="G39" s="47"/>
    </row>
    <row r="40" spans="1:7" ht="15" x14ac:dyDescent="0.2">
      <c r="A40" s="66" t="s">
        <v>74</v>
      </c>
      <c r="B40" s="66"/>
      <c r="D40" s="54"/>
      <c r="G40" s="47"/>
    </row>
    <row r="41" spans="1:7" ht="15" x14ac:dyDescent="0.2">
      <c r="A41" s="66" t="s">
        <v>75</v>
      </c>
      <c r="B41" s="66"/>
      <c r="D41" s="54"/>
      <c r="G41" s="47"/>
    </row>
    <row r="42" spans="1:7" ht="15" x14ac:dyDescent="0.2">
      <c r="A42" s="67" t="s">
        <v>76</v>
      </c>
      <c r="B42" s="67"/>
      <c r="D42" s="54"/>
      <c r="G42" s="47"/>
    </row>
    <row r="43" spans="1:7" ht="15" x14ac:dyDescent="0.2">
      <c r="A43" s="66" t="s">
        <v>77</v>
      </c>
      <c r="B43" s="66"/>
      <c r="D43" s="54"/>
      <c r="G43" s="47"/>
    </row>
    <row r="44" spans="1:7" x14ac:dyDescent="0.2">
      <c r="A44" s="66" t="s">
        <v>78</v>
      </c>
      <c r="B44" s="66"/>
      <c r="D44" s="54"/>
      <c r="G44" s="49"/>
    </row>
    <row r="45" spans="1:7" ht="15" x14ac:dyDescent="0.2">
      <c r="A45" s="66" t="s">
        <v>79</v>
      </c>
      <c r="B45" s="66"/>
      <c r="D45" s="54"/>
      <c r="G45" s="47"/>
    </row>
    <row r="46" spans="1:7" ht="15" x14ac:dyDescent="0.2">
      <c r="A46" s="53"/>
      <c r="B46" s="53"/>
      <c r="D46" s="54"/>
      <c r="G46" s="47"/>
    </row>
    <row r="47" spans="1:7" ht="15" x14ac:dyDescent="0.2">
      <c r="A47" s="165"/>
      <c r="B47" s="165"/>
      <c r="G47" s="47"/>
    </row>
    <row r="48" spans="1:7" ht="15" customHeight="1" x14ac:dyDescent="0.2">
      <c r="A48" s="166"/>
      <c r="B48" s="166"/>
      <c r="G48" s="47"/>
    </row>
    <row r="49" spans="1:7" ht="15" customHeight="1" x14ac:dyDescent="0.2">
      <c r="A49" s="165"/>
      <c r="B49" s="165"/>
      <c r="G49" s="47"/>
    </row>
    <row r="50" spans="1:7" ht="15" customHeight="1" x14ac:dyDescent="0.2">
      <c r="A50" s="165"/>
      <c r="B50" s="165"/>
      <c r="G50" s="49"/>
    </row>
    <row r="51" spans="1:7" ht="15" customHeight="1" x14ac:dyDescent="0.2">
      <c r="A51" s="165"/>
      <c r="B51" s="165"/>
      <c r="G51" s="47"/>
    </row>
    <row r="52" spans="1:7" ht="15" customHeight="1" x14ac:dyDescent="0.2">
      <c r="G52" s="47"/>
    </row>
    <row r="53" spans="1:7" ht="14.45" customHeight="1" x14ac:dyDescent="0.2">
      <c r="G53" s="49"/>
    </row>
  </sheetData>
  <mergeCells count="7">
    <mergeCell ref="A3:B3"/>
    <mergeCell ref="A4:B4"/>
    <mergeCell ref="A51:B51"/>
    <mergeCell ref="A47:B47"/>
    <mergeCell ref="A48:B48"/>
    <mergeCell ref="A49:B49"/>
    <mergeCell ref="A50:B50"/>
  </mergeCells>
  <hyperlinks>
    <hyperlink ref="A13" location="'Notes and definitions'!A1" display="Notes and definitions" xr:uid="{7ABD7321-34E5-467B-AFC3-1C779A0ECD03}"/>
    <hyperlink ref="A14" location="'Table 1'!A1" display="Table 1" xr:uid="{0C2359D9-2E7D-499C-AF25-4E222B31138B}"/>
    <hyperlink ref="A15" location="'Table 2a'!A1" display="Table 2a" xr:uid="{17208A8C-8B16-4BA0-832A-9E546471608F}"/>
    <hyperlink ref="A16" location="'Table 2b'!A1" display="Table 2b" xr:uid="{99FD3708-37E7-47DB-A176-4416C68C10A4}"/>
    <hyperlink ref="A17" location="'Table 2c'!A1" display="Table 2c" xr:uid="{5571AB59-BEBE-4F0E-92EF-3D6FEC2A47E9}"/>
    <hyperlink ref="A18" location="'Table 2d'!A1" display="Table 2d" xr:uid="{6AEBE995-FA24-4495-A04C-8FD2DD45EE88}"/>
    <hyperlink ref="A19" location="'Table 3a'!A1" display="Table 3a" xr:uid="{C02BF76D-2FA1-4422-A02B-DF8AFBDA0217}"/>
    <hyperlink ref="A20" location="'Table 3b'!A1" display="Table 3b" xr:uid="{75857CE7-5342-4384-9751-E64DB4405937}"/>
    <hyperlink ref="A21" location="'Table 3c'!A1" display="Table 3c" xr:uid="{0A67FBE4-55A6-4E96-90B6-DF8464E711AE}"/>
    <hyperlink ref="A22" location="'Table 3d'!A1" display="Table 3d" xr:uid="{E5069D26-A73B-4695-83BF-CFF5647D71E6}"/>
    <hyperlink ref="A23" location="'Table 3e'!A1" display="Table 3e" xr:uid="{4B67189C-4086-47B4-A9D0-9CAE4D08784F}"/>
    <hyperlink ref="A24" location="'Table 3f'!A1" display="Table 3f" xr:uid="{083681AD-E68F-4991-854A-A931B7CC6C75}"/>
    <hyperlink ref="A25" location="'Table 3g'!A1" display="Table 3g" xr:uid="{C3214AB2-5262-4945-9712-B5ED710D7AE4}"/>
    <hyperlink ref="A26" location="'Table 3h'!A1" display="Table 3h" xr:uid="{FC6FF78B-27BC-43BE-A86D-8FAE6D3116DC}"/>
    <hyperlink ref="A27" location="'Table 3i'!A1" display="Table 3i" xr:uid="{75285959-7B35-48E7-BF46-AD0E84461D35}"/>
    <hyperlink ref="A28" location="'Table 3j'!A1" display="Table 3j" xr:uid="{4C0B72AD-855A-43A4-876C-0BC5C1BD369A}"/>
    <hyperlink ref="A45" r:id="rId1" display="mailto:psi@nationalarchives.gsi.gov.uk" xr:uid="{2BA5CC8E-7DCF-4BE6-88DA-3A16752BC238}"/>
    <hyperlink ref="A42" r:id="rId2" display="http://www.nationalarchives.gov.uk/doc/open-government-licence" xr:uid="{E7511636-CAE5-45B1-9872-C1EA5B7F5409}"/>
  </hyperlinks>
  <pageMargins left="0.70866141732283472" right="0.70866141732283472" top="0.74803149606299213" bottom="0.74803149606299213" header="0.31496062992125984" footer="0.31496062992125984"/>
  <pageSetup paperSize="9" scale="6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580B-0D6E-4896-B257-685B9BBF18E0}">
  <dimension ref="A1:C21"/>
  <sheetViews>
    <sheetView zoomScale="80" zoomScaleNormal="80" workbookViewId="0">
      <selection activeCell="A32" sqref="A1:XFD32"/>
    </sheetView>
  </sheetViews>
  <sheetFormatPr defaultColWidth="7.33203125" defaultRowHeight="12.75" x14ac:dyDescent="0.2"/>
  <cols>
    <col min="1" max="1" width="12.33203125" style="50" customWidth="1"/>
    <col min="2" max="2" width="15.21875" style="50" customWidth="1"/>
    <col min="3" max="16384" width="7.33203125" style="50"/>
  </cols>
  <sheetData>
    <row r="1" spans="1:3" ht="15" x14ac:dyDescent="0.25">
      <c r="A1" s="75" t="s">
        <v>49</v>
      </c>
      <c r="B1" s="76"/>
      <c r="C1" s="76"/>
    </row>
    <row r="2" spans="1:3" ht="15" x14ac:dyDescent="0.25">
      <c r="A2" s="75" t="s">
        <v>136</v>
      </c>
      <c r="B2" s="76"/>
      <c r="C2" s="76"/>
    </row>
    <row r="3" spans="1:3" ht="15" x14ac:dyDescent="0.25">
      <c r="A3" s="75" t="s">
        <v>137</v>
      </c>
      <c r="B3" s="76" t="s">
        <v>138</v>
      </c>
      <c r="C3" s="76" t="s">
        <v>139</v>
      </c>
    </row>
    <row r="4" spans="1:3" ht="14.25" x14ac:dyDescent="0.2">
      <c r="A4" s="77">
        <v>1</v>
      </c>
      <c r="B4" s="78" t="s">
        <v>140</v>
      </c>
      <c r="C4" s="79" t="s">
        <v>141</v>
      </c>
    </row>
    <row r="5" spans="1:3" ht="14.25" x14ac:dyDescent="0.2">
      <c r="A5" s="77">
        <v>2</v>
      </c>
      <c r="B5" s="78" t="s">
        <v>142</v>
      </c>
      <c r="C5" s="55" t="s">
        <v>143</v>
      </c>
    </row>
    <row r="6" spans="1:3" ht="14.25" x14ac:dyDescent="0.2">
      <c r="A6" s="77">
        <v>3</v>
      </c>
      <c r="B6" s="78" t="s">
        <v>144</v>
      </c>
      <c r="C6" s="79" t="s">
        <v>145</v>
      </c>
    </row>
    <row r="7" spans="1:3" ht="14.25" x14ac:dyDescent="0.2">
      <c r="A7" s="77">
        <v>4</v>
      </c>
      <c r="B7" s="78" t="s">
        <v>146</v>
      </c>
      <c r="C7" s="79" t="s">
        <v>147</v>
      </c>
    </row>
    <row r="8" spans="1:3" ht="14.25" x14ac:dyDescent="0.2">
      <c r="A8" s="77">
        <v>5</v>
      </c>
      <c r="B8" s="78" t="s">
        <v>148</v>
      </c>
      <c r="C8" s="55" t="s">
        <v>80</v>
      </c>
    </row>
    <row r="9" spans="1:3" ht="14.25" x14ac:dyDescent="0.2">
      <c r="A9" s="77">
        <v>6</v>
      </c>
      <c r="B9" s="78" t="s">
        <v>148</v>
      </c>
      <c r="C9" s="55" t="s">
        <v>50</v>
      </c>
    </row>
    <row r="10" spans="1:3" ht="14.25" x14ac:dyDescent="0.2">
      <c r="A10" s="77">
        <v>7</v>
      </c>
      <c r="B10" s="78" t="s">
        <v>148</v>
      </c>
      <c r="C10" s="55" t="s">
        <v>51</v>
      </c>
    </row>
    <row r="11" spans="1:3" ht="14.25" x14ac:dyDescent="0.2">
      <c r="A11" s="77">
        <v>8</v>
      </c>
      <c r="B11" s="78" t="s">
        <v>148</v>
      </c>
      <c r="C11" s="55" t="s">
        <v>52</v>
      </c>
    </row>
    <row r="12" spans="1:3" ht="14.25" x14ac:dyDescent="0.2">
      <c r="A12" s="77">
        <v>9</v>
      </c>
      <c r="B12" s="78" t="s">
        <v>148</v>
      </c>
      <c r="C12" s="55" t="s">
        <v>53</v>
      </c>
    </row>
    <row r="13" spans="1:3" ht="14.25" x14ac:dyDescent="0.2">
      <c r="A13" s="77">
        <v>10</v>
      </c>
      <c r="B13" s="78" t="s">
        <v>148</v>
      </c>
      <c r="C13" s="53" t="s">
        <v>149</v>
      </c>
    </row>
    <row r="14" spans="1:3" ht="14.25" x14ac:dyDescent="0.2">
      <c r="A14" s="77">
        <v>11</v>
      </c>
      <c r="B14" s="78" t="s">
        <v>150</v>
      </c>
      <c r="C14" s="55" t="s">
        <v>55</v>
      </c>
    </row>
    <row r="15" spans="1:3" ht="14.25" x14ac:dyDescent="0.2">
      <c r="A15" s="77">
        <v>12</v>
      </c>
      <c r="B15" s="78" t="s">
        <v>150</v>
      </c>
      <c r="C15" s="55" t="s">
        <v>56</v>
      </c>
    </row>
    <row r="16" spans="1:3" ht="14.25" x14ac:dyDescent="0.2">
      <c r="A16" s="77">
        <v>13</v>
      </c>
      <c r="B16" s="78" t="s">
        <v>148</v>
      </c>
      <c r="C16" s="55" t="s">
        <v>57</v>
      </c>
    </row>
    <row r="17" spans="1:3" ht="14.25" x14ac:dyDescent="0.2">
      <c r="A17" s="77">
        <v>14</v>
      </c>
      <c r="B17" s="78" t="s">
        <v>148</v>
      </c>
      <c r="C17" s="55" t="s">
        <v>54</v>
      </c>
    </row>
    <row r="18" spans="1:3" ht="14.25" x14ac:dyDescent="0.2">
      <c r="A18" s="77">
        <v>15</v>
      </c>
      <c r="B18" s="78" t="s">
        <v>148</v>
      </c>
      <c r="C18" s="53" t="s">
        <v>151</v>
      </c>
    </row>
    <row r="19" spans="1:3" ht="14.25" x14ac:dyDescent="0.2">
      <c r="A19" s="77">
        <v>16</v>
      </c>
      <c r="B19" s="78" t="s">
        <v>148</v>
      </c>
      <c r="C19" s="53" t="s">
        <v>152</v>
      </c>
    </row>
    <row r="20" spans="1:3" ht="14.25" x14ac:dyDescent="0.2">
      <c r="A20" s="77">
        <v>17</v>
      </c>
      <c r="B20" s="78" t="s">
        <v>148</v>
      </c>
      <c r="C20" s="53" t="s">
        <v>153</v>
      </c>
    </row>
    <row r="21" spans="1:3" s="54" customFormat="1" ht="14.25" x14ac:dyDescent="0.2">
      <c r="A21" s="54">
        <v>18</v>
      </c>
      <c r="B21" s="54" t="s">
        <v>148</v>
      </c>
      <c r="C21" s="54" t="s">
        <v>81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B18F9-39A8-4DC2-AC5D-5698D2111669}">
  <dimension ref="A1:U58"/>
  <sheetViews>
    <sheetView zoomScale="70" zoomScaleNormal="70" workbookViewId="0"/>
  </sheetViews>
  <sheetFormatPr defaultColWidth="7.5546875" defaultRowHeight="12.75" x14ac:dyDescent="0.2"/>
  <cols>
    <col min="1" max="1" width="38.6640625" style="5" customWidth="1"/>
    <col min="2" max="2" width="10.88671875" style="5" customWidth="1"/>
    <col min="3" max="3" width="13.109375" style="3" customWidth="1"/>
    <col min="4" max="4" width="13.109375" style="4" customWidth="1"/>
    <col min="5" max="7" width="13.109375" style="3" customWidth="1"/>
    <col min="8" max="17" width="12.44140625" style="3" customWidth="1"/>
    <col min="18" max="18" width="12.44140625" style="4" customWidth="1"/>
    <col min="19" max="20" width="7.5546875" style="5" customWidth="1"/>
    <col min="21" max="16384" width="7.5546875" style="5"/>
  </cols>
  <sheetData>
    <row r="1" spans="1:18" x14ac:dyDescent="0.2">
      <c r="A1" s="2" t="s">
        <v>161</v>
      </c>
      <c r="B1" s="2"/>
    </row>
    <row r="2" spans="1:18" x14ac:dyDescent="0.2">
      <c r="A2" s="80" t="s">
        <v>154</v>
      </c>
    </row>
    <row r="3" spans="1:18" x14ac:dyDescent="0.2">
      <c r="A3" s="81" t="s">
        <v>66</v>
      </c>
      <c r="B3" s="81">
        <f>COUNTA(A8:A34)</f>
        <v>27</v>
      </c>
    </row>
    <row r="4" spans="1:18" x14ac:dyDescent="0.2">
      <c r="A4" s="82" t="s">
        <v>67</v>
      </c>
      <c r="B4" s="82">
        <f>COUNTA('Table 1 3 Amount Pivot'!B5:B35)</f>
        <v>1</v>
      </c>
    </row>
    <row r="5" spans="1:18" x14ac:dyDescent="0.2">
      <c r="A5" s="5" t="s">
        <v>94</v>
      </c>
      <c r="C5" s="83" t="s">
        <v>2</v>
      </c>
      <c r="D5" s="84"/>
      <c r="E5" s="83" t="s">
        <v>26</v>
      </c>
      <c r="F5" s="83" t="s">
        <v>27</v>
      </c>
      <c r="G5" s="83" t="s">
        <v>28</v>
      </c>
      <c r="H5" s="83" t="s">
        <v>29</v>
      </c>
      <c r="I5" s="83" t="s">
        <v>85</v>
      </c>
      <c r="J5" s="83" t="s">
        <v>30</v>
      </c>
      <c r="K5" s="83" t="s">
        <v>86</v>
      </c>
      <c r="L5" s="83" t="s">
        <v>87</v>
      </c>
      <c r="M5" s="83" t="s">
        <v>88</v>
      </c>
      <c r="N5" s="83" t="s">
        <v>89</v>
      </c>
      <c r="O5" s="83" t="s">
        <v>31</v>
      </c>
      <c r="P5" s="83" t="s">
        <v>90</v>
      </c>
      <c r="Q5" s="83" t="s">
        <v>32</v>
      </c>
      <c r="R5" s="84"/>
    </row>
    <row r="6" spans="1:18" ht="15" customHeight="1" x14ac:dyDescent="0.2">
      <c r="A6" s="8"/>
      <c r="B6" s="8"/>
      <c r="C6" s="85"/>
      <c r="D6" s="86"/>
      <c r="E6" s="87"/>
      <c r="F6" s="9"/>
      <c r="G6" s="85"/>
      <c r="H6" s="88" t="s">
        <v>35</v>
      </c>
      <c r="I6" s="51"/>
      <c r="J6" s="51"/>
      <c r="K6" s="51"/>
      <c r="L6" s="51"/>
      <c r="M6" s="51"/>
      <c r="N6" s="51"/>
      <c r="O6" s="51"/>
      <c r="P6" s="51"/>
      <c r="Q6" s="89"/>
      <c r="R6" s="86"/>
    </row>
    <row r="7" spans="1:18" s="96" customFormat="1" ht="63.75" x14ac:dyDescent="0.2">
      <c r="A7" s="90" t="s">
        <v>0</v>
      </c>
      <c r="B7" s="91" t="s">
        <v>65</v>
      </c>
      <c r="C7" s="92" t="s">
        <v>155</v>
      </c>
      <c r="D7" s="93" t="s">
        <v>36</v>
      </c>
      <c r="E7" s="94" t="s">
        <v>156</v>
      </c>
      <c r="F7" s="95" t="s">
        <v>157</v>
      </c>
      <c r="G7" s="92" t="s">
        <v>158</v>
      </c>
      <c r="H7" s="95" t="s">
        <v>37</v>
      </c>
      <c r="I7" s="95" t="s">
        <v>38</v>
      </c>
      <c r="J7" s="95" t="s">
        <v>39</v>
      </c>
      <c r="K7" s="95" t="s">
        <v>40</v>
      </c>
      <c r="L7" s="95" t="s">
        <v>41</v>
      </c>
      <c r="M7" s="95" t="s">
        <v>42</v>
      </c>
      <c r="N7" s="95" t="s">
        <v>43</v>
      </c>
      <c r="O7" s="95" t="s">
        <v>44</v>
      </c>
      <c r="P7" s="95" t="s">
        <v>45</v>
      </c>
      <c r="Q7" s="92" t="s">
        <v>46</v>
      </c>
      <c r="R7" s="93" t="s">
        <v>159</v>
      </c>
    </row>
    <row r="8" spans="1:18" s="2" customFormat="1" ht="24.6" customHeight="1" x14ac:dyDescent="0.2">
      <c r="A8" s="12" t="s">
        <v>1</v>
      </c>
      <c r="B8" s="97" t="str">
        <f>IFERROR(GETPIVOTDATA("SAMPLE_SIZE",'Table 1 3 Sample Pivot'!$A$3,"STAFF_GROUP",$A8,"PAYMENT_TYPE","PUBGRP_010_BASIC_PAY_PER_FTE")/12, "-")</f>
        <v>-</v>
      </c>
      <c r="C8" s="98" t="str">
        <f>IF($B8&lt;10,"",IFERROR(GETPIVOTDATA("AMOUNT",'Table 1 3 Amount Pivot'!$A$3,"STAFF_GROUP",$A8,"PAYMENT_TYPE",C$5), "-"))</f>
        <v>-</v>
      </c>
      <c r="D8" s="99" t="str">
        <f t="shared" ref="D8:D34" si="0">IF(B8&lt;10,"",B8)</f>
        <v>-</v>
      </c>
      <c r="E8" s="100" t="str">
        <f>IF($B8&lt;10,"",IFERROR(GETPIVOTDATA("AMOUNT",'Table 1 3 Amount Pivot'!$A$3,"STAFF_GROUP",$A8,"PAYMENT_TYPE",E$5), "-"))</f>
        <v>-</v>
      </c>
      <c r="F8" s="101" t="str">
        <f>IF($B8&lt;10,"",IFERROR(GETPIVOTDATA("AMOUNT",'Table 1 3 Amount Pivot'!$A$3,"STAFF_GROUP",$A8,"PAYMENT_TYPE",F$5), "-"))</f>
        <v>-</v>
      </c>
      <c r="G8" s="98" t="str">
        <f>IF($B8&lt;10,"",IFERROR(GETPIVOTDATA("AMOUNT",'Table 1 3 Amount Pivot'!$A$3,"STAFF_GROUP",$A8,"PAYMENT_TYPE",G$5), "-"))</f>
        <v>-</v>
      </c>
      <c r="H8" s="101" t="str">
        <f>IF($B8&lt;10,"",IFERROR(GETPIVOTDATA("AMOUNT",'Table 1 3 Amount Pivot'!$A$3,"STAFF_GROUP",$A8,"PAYMENT_TYPE",H$5), "-"))</f>
        <v>-</v>
      </c>
      <c r="I8" s="101" t="str">
        <f>IF($B8&lt;10,"",IFERROR(GETPIVOTDATA("AMOUNT",'Table 1 3 Amount Pivot'!$A$3,"STAFF_GROUP",$A8,"PAYMENT_TYPE",I$5), "-"))</f>
        <v>-</v>
      </c>
      <c r="J8" s="101" t="str">
        <f>IF($B8&lt;10,"",IFERROR(GETPIVOTDATA("AMOUNT",'Table 1 3 Amount Pivot'!$A$3,"STAFF_GROUP",$A8,"PAYMENT_TYPE",J$5), "-"))</f>
        <v>-</v>
      </c>
      <c r="K8" s="101" t="str">
        <f>IF($B8&lt;10,"",IFERROR(GETPIVOTDATA("AMOUNT",'Table 1 3 Amount Pivot'!$A$3,"STAFF_GROUP",$A8,"PAYMENT_TYPE",K$5), "-"))</f>
        <v>-</v>
      </c>
      <c r="L8" s="101" t="str">
        <f>IF($B8&lt;10,"",IFERROR(GETPIVOTDATA("AMOUNT",'Table 1 3 Amount Pivot'!$A$3,"STAFF_GROUP",$A8,"PAYMENT_TYPE",L$5), "-"))</f>
        <v>-</v>
      </c>
      <c r="M8" s="101" t="str">
        <f>IF($B8&lt;10,"",IFERROR(GETPIVOTDATA("AMOUNT",'Table 1 3 Amount Pivot'!$A$3,"STAFF_GROUP",$A8,"PAYMENT_TYPE",M$5), "-"))</f>
        <v>-</v>
      </c>
      <c r="N8" s="101" t="str">
        <f>IF($B8&lt;10,"",IFERROR(GETPIVOTDATA("AMOUNT",'Table 1 3 Amount Pivot'!$A$3,"STAFF_GROUP",$A8,"PAYMENT_TYPE",N$5), "-"))</f>
        <v>-</v>
      </c>
      <c r="O8" s="101" t="str">
        <f>IF($B8&lt;10,"",IFERROR(GETPIVOTDATA("AMOUNT",'Table 1 3 Amount Pivot'!$A$3,"STAFF_GROUP",$A8,"PAYMENT_TYPE",O$5), "-"))</f>
        <v>-</v>
      </c>
      <c r="P8" s="101" t="str">
        <f>IF($B8&lt;10,"",IFERROR(GETPIVOTDATA("AMOUNT",'Table 1 3 Amount Pivot'!$A$3,"STAFF_GROUP",$A8,"PAYMENT_TYPE",P$5), "-"))</f>
        <v>-</v>
      </c>
      <c r="Q8" s="98" t="str">
        <f>IF($B8&lt;10,"",IFERROR(GETPIVOTDATA("AMOUNT",'Table 1 3 Amount Pivot'!$A$3,"STAFF_GROUP",$A8,"PAYMENT_TYPE",Q$5), "-"))</f>
        <v>-</v>
      </c>
      <c r="R8" s="99" t="str">
        <f>IF(B8&lt;10,"",IFERROR(GETPIVOTDATA("SAMPLE_SIZE",'Table 1 3 Sample Pivot'!$A$3,"STAFF_GROUP",$A8,"PAYMENT_TYPE","PUBGRP_020_EARNINGS")/12, "-"))</f>
        <v>-</v>
      </c>
    </row>
    <row r="9" spans="1:18" s="2" customFormat="1" ht="24.6" customHeight="1" x14ac:dyDescent="0.2">
      <c r="A9" s="13" t="s">
        <v>3</v>
      </c>
      <c r="B9" s="97" t="str">
        <f>IFERROR(GETPIVOTDATA("SAMPLE_SIZE",'Table 1 3 Sample Pivot'!$A$3,"STAFF_GROUP",$A9,"PAYMENT_TYPE","PUBGRP_010_BASIC_PAY_PER_FTE")/12, "-")</f>
        <v>-</v>
      </c>
      <c r="C9" s="98" t="str">
        <f>IF($B9&lt;10,"",IFERROR(GETPIVOTDATA("AMOUNT",'Table 1 3 Amount Pivot'!$A$3,"STAFF_GROUP",$A9,"PAYMENT_TYPE",C$5), "-"))</f>
        <v>-</v>
      </c>
      <c r="D9" s="99" t="str">
        <f t="shared" si="0"/>
        <v>-</v>
      </c>
      <c r="E9" s="100" t="str">
        <f>IF($B9&lt;10,"",IFERROR(GETPIVOTDATA("AMOUNT",'Table 1 3 Amount Pivot'!$A$3,"STAFF_GROUP",$A9,"PAYMENT_TYPE",E$5), "-"))</f>
        <v>-</v>
      </c>
      <c r="F9" s="101" t="str">
        <f>IF($B9&lt;10,"",IFERROR(GETPIVOTDATA("AMOUNT",'Table 1 3 Amount Pivot'!$A$3,"STAFF_GROUP",$A9,"PAYMENT_TYPE",F$5), "-"))</f>
        <v>-</v>
      </c>
      <c r="G9" s="98" t="str">
        <f>IF($B9&lt;10,"",IFERROR(GETPIVOTDATA("AMOUNT",'Table 1 3 Amount Pivot'!$A$3,"STAFF_GROUP",$A9,"PAYMENT_TYPE",G$5), "-"))</f>
        <v>-</v>
      </c>
      <c r="H9" s="101" t="str">
        <f>IF($B9&lt;10,"",IFERROR(GETPIVOTDATA("AMOUNT",'Table 1 3 Amount Pivot'!$A$3,"STAFF_GROUP",$A9,"PAYMENT_TYPE",H$5), "-"))</f>
        <v>-</v>
      </c>
      <c r="I9" s="101" t="str">
        <f>IF($B9&lt;10,"",IFERROR(GETPIVOTDATA("AMOUNT",'Table 1 3 Amount Pivot'!$A$3,"STAFF_GROUP",$A9,"PAYMENT_TYPE",I$5), "-"))</f>
        <v>-</v>
      </c>
      <c r="J9" s="101" t="str">
        <f>IF($B9&lt;10,"",IFERROR(GETPIVOTDATA("AMOUNT",'Table 1 3 Amount Pivot'!$A$3,"STAFF_GROUP",$A9,"PAYMENT_TYPE",J$5), "-"))</f>
        <v>-</v>
      </c>
      <c r="K9" s="101" t="str">
        <f>IF($B9&lt;10,"",IFERROR(GETPIVOTDATA("AMOUNT",'Table 1 3 Amount Pivot'!$A$3,"STAFF_GROUP",$A9,"PAYMENT_TYPE",K$5), "-"))</f>
        <v>-</v>
      </c>
      <c r="L9" s="101" t="str">
        <f>IF($B9&lt;10,"",IFERROR(GETPIVOTDATA("AMOUNT",'Table 1 3 Amount Pivot'!$A$3,"STAFF_GROUP",$A9,"PAYMENT_TYPE",L$5), "-"))</f>
        <v>-</v>
      </c>
      <c r="M9" s="101" t="str">
        <f>IF($B9&lt;10,"",IFERROR(GETPIVOTDATA("AMOUNT",'Table 1 3 Amount Pivot'!$A$3,"STAFF_GROUP",$A9,"PAYMENT_TYPE",M$5), "-"))</f>
        <v>-</v>
      </c>
      <c r="N9" s="101" t="str">
        <f>IF($B9&lt;10,"",IFERROR(GETPIVOTDATA("AMOUNT",'Table 1 3 Amount Pivot'!$A$3,"STAFF_GROUP",$A9,"PAYMENT_TYPE",N$5), "-"))</f>
        <v>-</v>
      </c>
      <c r="O9" s="101" t="str">
        <f>IF($B9&lt;10,"",IFERROR(GETPIVOTDATA("AMOUNT",'Table 1 3 Amount Pivot'!$A$3,"STAFF_GROUP",$A9,"PAYMENT_TYPE",O$5), "-"))</f>
        <v>-</v>
      </c>
      <c r="P9" s="101" t="str">
        <f>IF($B9&lt;10,"",IFERROR(GETPIVOTDATA("AMOUNT",'Table 1 3 Amount Pivot'!$A$3,"STAFF_GROUP",$A9,"PAYMENT_TYPE",P$5), "-"))</f>
        <v>-</v>
      </c>
      <c r="Q9" s="98" t="str">
        <f>IF($B9&lt;10,"",IFERROR(GETPIVOTDATA("AMOUNT",'Table 1 3 Amount Pivot'!$A$3,"STAFF_GROUP",$A9,"PAYMENT_TYPE",Q$5), "-"))</f>
        <v>-</v>
      </c>
      <c r="R9" s="99" t="str">
        <f>IF(B9&lt;10,"",IFERROR(GETPIVOTDATA("SAMPLE_SIZE",'Table 1 3 Sample Pivot'!$A$3,"STAFF_GROUP",$A9,"PAYMENT_TYPE","PUBGRP_020_EARNINGS")/12, "-"))</f>
        <v>-</v>
      </c>
    </row>
    <row r="10" spans="1:18" s="2" customFormat="1" ht="24.6" customHeight="1" x14ac:dyDescent="0.2">
      <c r="A10" s="13" t="s">
        <v>48</v>
      </c>
      <c r="B10" s="97" t="str">
        <f>IFERROR(GETPIVOTDATA("SAMPLE_SIZE",'Table 1 3 Sample Pivot'!$A$3,"STAFF_GROUP",$A10,"PAYMENT_TYPE","PUBGRP_010_BASIC_PAY_PER_FTE")/12, "-")</f>
        <v>-</v>
      </c>
      <c r="C10" s="98" t="str">
        <f>IF($B10&lt;10,"",IFERROR(GETPIVOTDATA("AMOUNT",'Table 1 3 Amount Pivot'!$A$3,"STAFF_GROUP",$A10,"PAYMENT_TYPE",C$5), "-"))</f>
        <v>-</v>
      </c>
      <c r="D10" s="99" t="str">
        <f t="shared" si="0"/>
        <v>-</v>
      </c>
      <c r="E10" s="100" t="str">
        <f>IF($B10&lt;10,"",IFERROR(GETPIVOTDATA("AMOUNT",'Table 1 3 Amount Pivot'!$A$3,"STAFF_GROUP",$A10,"PAYMENT_TYPE",E$5), "-"))</f>
        <v>-</v>
      </c>
      <c r="F10" s="101" t="str">
        <f>IF($B10&lt;10,"",IFERROR(GETPIVOTDATA("AMOUNT",'Table 1 3 Amount Pivot'!$A$3,"STAFF_GROUP",$A10,"PAYMENT_TYPE",F$5), "-"))</f>
        <v>-</v>
      </c>
      <c r="G10" s="98" t="str">
        <f>IF($B10&lt;10,"",IFERROR(GETPIVOTDATA("AMOUNT",'Table 1 3 Amount Pivot'!$A$3,"STAFF_GROUP",$A10,"PAYMENT_TYPE",G$5), "-"))</f>
        <v>-</v>
      </c>
      <c r="H10" s="101" t="str">
        <f>IF($B10&lt;10,"",IFERROR(GETPIVOTDATA("AMOUNT",'Table 1 3 Amount Pivot'!$A$3,"STAFF_GROUP",$A10,"PAYMENT_TYPE",H$5), "-"))</f>
        <v>-</v>
      </c>
      <c r="I10" s="101" t="str">
        <f>IF($B10&lt;10,"",IFERROR(GETPIVOTDATA("AMOUNT",'Table 1 3 Amount Pivot'!$A$3,"STAFF_GROUP",$A10,"PAYMENT_TYPE",I$5), "-"))</f>
        <v>-</v>
      </c>
      <c r="J10" s="101" t="str">
        <f>IF($B10&lt;10,"",IFERROR(GETPIVOTDATA("AMOUNT",'Table 1 3 Amount Pivot'!$A$3,"STAFF_GROUP",$A10,"PAYMENT_TYPE",J$5), "-"))</f>
        <v>-</v>
      </c>
      <c r="K10" s="101" t="str">
        <f>IF($B10&lt;10,"",IFERROR(GETPIVOTDATA("AMOUNT",'Table 1 3 Amount Pivot'!$A$3,"STAFF_GROUP",$A10,"PAYMENT_TYPE",K$5), "-"))</f>
        <v>-</v>
      </c>
      <c r="L10" s="101" t="str">
        <f>IF($B10&lt;10,"",IFERROR(GETPIVOTDATA("AMOUNT",'Table 1 3 Amount Pivot'!$A$3,"STAFF_GROUP",$A10,"PAYMENT_TYPE",L$5), "-"))</f>
        <v>-</v>
      </c>
      <c r="M10" s="101" t="str">
        <f>IF($B10&lt;10,"",IFERROR(GETPIVOTDATA("AMOUNT",'Table 1 3 Amount Pivot'!$A$3,"STAFF_GROUP",$A10,"PAYMENT_TYPE",M$5), "-"))</f>
        <v>-</v>
      </c>
      <c r="N10" s="101" t="str">
        <f>IF($B10&lt;10,"",IFERROR(GETPIVOTDATA("AMOUNT",'Table 1 3 Amount Pivot'!$A$3,"STAFF_GROUP",$A10,"PAYMENT_TYPE",N$5), "-"))</f>
        <v>-</v>
      </c>
      <c r="O10" s="101" t="str">
        <f>IF($B10&lt;10,"",IFERROR(GETPIVOTDATA("AMOUNT",'Table 1 3 Amount Pivot'!$A$3,"STAFF_GROUP",$A10,"PAYMENT_TYPE",O$5), "-"))</f>
        <v>-</v>
      </c>
      <c r="P10" s="101" t="str">
        <f>IF($B10&lt;10,"",IFERROR(GETPIVOTDATA("AMOUNT",'Table 1 3 Amount Pivot'!$A$3,"STAFF_GROUP",$A10,"PAYMENT_TYPE",P$5), "-"))</f>
        <v>-</v>
      </c>
      <c r="Q10" s="98" t="str">
        <f>IF($B10&lt;10,"",IFERROR(GETPIVOTDATA("AMOUNT",'Table 1 3 Amount Pivot'!$A$3,"STAFF_GROUP",$A10,"PAYMENT_TYPE",Q$5), "-"))</f>
        <v>-</v>
      </c>
      <c r="R10" s="99" t="str">
        <f>IF(B10&lt;10,"",IFERROR(GETPIVOTDATA("SAMPLE_SIZE",'Table 1 3 Sample Pivot'!$A$3,"STAFF_GROUP",$A10,"PAYMENT_TYPE","PUBGRP_020_EARNINGS")/12, "-"))</f>
        <v>-</v>
      </c>
    </row>
    <row r="11" spans="1:18" ht="18" customHeight="1" x14ac:dyDescent="0.2">
      <c r="A11" s="14" t="s">
        <v>13</v>
      </c>
      <c r="B11" s="102" t="str">
        <f>IFERROR(GETPIVOTDATA("SAMPLE_SIZE",'Table 1 3 Sample Pivot'!$A$3,"STAFF_GROUP",$A11,"PAYMENT_TYPE","PUBGRP_010_BASIC_PAY_PER_FTE")/12, "-")</f>
        <v>-</v>
      </c>
      <c r="C11" s="103" t="str">
        <f>IF($B11&lt;10,"",IFERROR(GETPIVOTDATA("AMOUNT",'Table 1 3 Amount Pivot'!$A$3,"STAFF_GROUP",$A11,"PAYMENT_TYPE",C$5), "-"))</f>
        <v>-</v>
      </c>
      <c r="D11" s="104" t="str">
        <f t="shared" si="0"/>
        <v>-</v>
      </c>
      <c r="E11" s="105" t="str">
        <f>IF($B11&lt;10,"",IFERROR(GETPIVOTDATA("AMOUNT",'Table 1 3 Amount Pivot'!$A$3,"STAFF_GROUP",$A11,"PAYMENT_TYPE",E$5), "-"))</f>
        <v>-</v>
      </c>
      <c r="F11" s="23" t="str">
        <f>IF($B11&lt;10,"",IFERROR(GETPIVOTDATA("AMOUNT",'Table 1 3 Amount Pivot'!$A$3,"STAFF_GROUP",$A11,"PAYMENT_TYPE",F$5), "-"))</f>
        <v>-</v>
      </c>
      <c r="G11" s="103" t="str">
        <f>IF($B11&lt;10,"",IFERROR(GETPIVOTDATA("AMOUNT",'Table 1 3 Amount Pivot'!$A$3,"STAFF_GROUP",$A11,"PAYMENT_TYPE",G$5), "-"))</f>
        <v>-</v>
      </c>
      <c r="H11" s="23" t="str">
        <f>IF($B11&lt;10,"",IFERROR(GETPIVOTDATA("AMOUNT",'Table 1 3 Amount Pivot'!$A$3,"STAFF_GROUP",$A11,"PAYMENT_TYPE",H$5), "-"))</f>
        <v>-</v>
      </c>
      <c r="I11" s="23" t="str">
        <f>IF($B11&lt;10,"",IFERROR(GETPIVOTDATA("AMOUNT",'Table 1 3 Amount Pivot'!$A$3,"STAFF_GROUP",$A11,"PAYMENT_TYPE",I$5), "-"))</f>
        <v>-</v>
      </c>
      <c r="J11" s="23" t="str">
        <f>IF($B11&lt;10,"",IFERROR(GETPIVOTDATA("AMOUNT",'Table 1 3 Amount Pivot'!$A$3,"STAFF_GROUP",$A11,"PAYMENT_TYPE",J$5), "-"))</f>
        <v>-</v>
      </c>
      <c r="K11" s="23" t="str">
        <f>IF($B11&lt;10,"",IFERROR(GETPIVOTDATA("AMOUNT",'Table 1 3 Amount Pivot'!$A$3,"STAFF_GROUP",$A11,"PAYMENT_TYPE",K$5), "-"))</f>
        <v>-</v>
      </c>
      <c r="L11" s="23" t="str">
        <f>IF($B11&lt;10,"",IFERROR(GETPIVOTDATA("AMOUNT",'Table 1 3 Amount Pivot'!$A$3,"STAFF_GROUP",$A11,"PAYMENT_TYPE",L$5), "-"))</f>
        <v>-</v>
      </c>
      <c r="M11" s="23" t="str">
        <f>IF($B11&lt;10,"",IFERROR(GETPIVOTDATA("AMOUNT",'Table 1 3 Amount Pivot'!$A$3,"STAFF_GROUP",$A11,"PAYMENT_TYPE",M$5), "-"))</f>
        <v>-</v>
      </c>
      <c r="N11" s="23" t="str">
        <f>IF($B11&lt;10,"",IFERROR(GETPIVOTDATA("AMOUNT",'Table 1 3 Amount Pivot'!$A$3,"STAFF_GROUP",$A11,"PAYMENT_TYPE",N$5), "-"))</f>
        <v>-</v>
      </c>
      <c r="O11" s="23" t="str">
        <f>IF($B11&lt;10,"",IFERROR(GETPIVOTDATA("AMOUNT",'Table 1 3 Amount Pivot'!$A$3,"STAFF_GROUP",$A11,"PAYMENT_TYPE",O$5), "-"))</f>
        <v>-</v>
      </c>
      <c r="P11" s="23" t="str">
        <f>IF($B11&lt;10,"",IFERROR(GETPIVOTDATA("AMOUNT",'Table 1 3 Amount Pivot'!$A$3,"STAFF_GROUP",$A11,"PAYMENT_TYPE",P$5), "-"))</f>
        <v>-</v>
      </c>
      <c r="Q11" s="103" t="str">
        <f>IF($B11&lt;10,"",IFERROR(GETPIVOTDATA("AMOUNT",'Table 1 3 Amount Pivot'!$A$3,"STAFF_GROUP",$A11,"PAYMENT_TYPE",Q$5), "-"))</f>
        <v>-</v>
      </c>
      <c r="R11" s="104" t="str">
        <f>IF(B11&lt;10,"",IFERROR(GETPIVOTDATA("SAMPLE_SIZE",'Table 1 3 Sample Pivot'!$A$3,"STAFF_GROUP",$A11,"PAYMENT_TYPE","PUBGRP_020_EARNINGS")/12, "-"))</f>
        <v>-</v>
      </c>
    </row>
    <row r="12" spans="1:18" ht="18" customHeight="1" x14ac:dyDescent="0.2">
      <c r="A12" s="15" t="s">
        <v>10</v>
      </c>
      <c r="B12" s="102" t="str">
        <f>IFERROR(GETPIVOTDATA("SAMPLE_SIZE",'Table 1 3 Sample Pivot'!$A$3,"STAFF_GROUP",$A12,"PAYMENT_TYPE","PUBGRP_010_BASIC_PAY_PER_FTE")/12, "-")</f>
        <v>-</v>
      </c>
      <c r="C12" s="103" t="str">
        <f>IF($B12&lt;10,"",IFERROR(GETPIVOTDATA("AMOUNT",'Table 1 3 Amount Pivot'!$A$3,"STAFF_GROUP",$A12,"PAYMENT_TYPE",C$5), "-"))</f>
        <v>-</v>
      </c>
      <c r="D12" s="104" t="str">
        <f t="shared" si="0"/>
        <v>-</v>
      </c>
      <c r="E12" s="105" t="str">
        <f>IF($B12&lt;10,"",IFERROR(GETPIVOTDATA("AMOUNT",'Table 1 3 Amount Pivot'!$A$3,"STAFF_GROUP",$A12,"PAYMENT_TYPE",E$5), "-"))</f>
        <v>-</v>
      </c>
      <c r="F12" s="23" t="str">
        <f>IF($B12&lt;10,"",IFERROR(GETPIVOTDATA("AMOUNT",'Table 1 3 Amount Pivot'!$A$3,"STAFF_GROUP",$A12,"PAYMENT_TYPE",F$5), "-"))</f>
        <v>-</v>
      </c>
      <c r="G12" s="103" t="str">
        <f>IF($B12&lt;10,"",IFERROR(GETPIVOTDATA("AMOUNT",'Table 1 3 Amount Pivot'!$A$3,"STAFF_GROUP",$A12,"PAYMENT_TYPE",G$5), "-"))</f>
        <v>-</v>
      </c>
      <c r="H12" s="23" t="str">
        <f>IF($B12&lt;10,"",IFERROR(GETPIVOTDATA("AMOUNT",'Table 1 3 Amount Pivot'!$A$3,"STAFF_GROUP",$A12,"PAYMENT_TYPE",H$5), "-"))</f>
        <v>-</v>
      </c>
      <c r="I12" s="23" t="str">
        <f>IF($B12&lt;10,"",IFERROR(GETPIVOTDATA("AMOUNT",'Table 1 3 Amount Pivot'!$A$3,"STAFF_GROUP",$A12,"PAYMENT_TYPE",I$5), "-"))</f>
        <v>-</v>
      </c>
      <c r="J12" s="23" t="str">
        <f>IF($B12&lt;10,"",IFERROR(GETPIVOTDATA("AMOUNT",'Table 1 3 Amount Pivot'!$A$3,"STAFF_GROUP",$A12,"PAYMENT_TYPE",J$5), "-"))</f>
        <v>-</v>
      </c>
      <c r="K12" s="23" t="str">
        <f>IF($B12&lt;10,"",IFERROR(GETPIVOTDATA("AMOUNT",'Table 1 3 Amount Pivot'!$A$3,"STAFF_GROUP",$A12,"PAYMENT_TYPE",K$5), "-"))</f>
        <v>-</v>
      </c>
      <c r="L12" s="23" t="str">
        <f>IF($B12&lt;10,"",IFERROR(GETPIVOTDATA("AMOUNT",'Table 1 3 Amount Pivot'!$A$3,"STAFF_GROUP",$A12,"PAYMENT_TYPE",L$5), "-"))</f>
        <v>-</v>
      </c>
      <c r="M12" s="23" t="str">
        <f>IF($B12&lt;10,"",IFERROR(GETPIVOTDATA("AMOUNT",'Table 1 3 Amount Pivot'!$A$3,"STAFF_GROUP",$A12,"PAYMENT_TYPE",M$5), "-"))</f>
        <v>-</v>
      </c>
      <c r="N12" s="23" t="str">
        <f>IF($B12&lt;10,"",IFERROR(GETPIVOTDATA("AMOUNT",'Table 1 3 Amount Pivot'!$A$3,"STAFF_GROUP",$A12,"PAYMENT_TYPE",N$5), "-"))</f>
        <v>-</v>
      </c>
      <c r="O12" s="23" t="str">
        <f>IF($B12&lt;10,"",IFERROR(GETPIVOTDATA("AMOUNT",'Table 1 3 Amount Pivot'!$A$3,"STAFF_GROUP",$A12,"PAYMENT_TYPE",O$5), "-"))</f>
        <v>-</v>
      </c>
      <c r="P12" s="23" t="str">
        <f>IF($B12&lt;10,"",IFERROR(GETPIVOTDATA("AMOUNT",'Table 1 3 Amount Pivot'!$A$3,"STAFF_GROUP",$A12,"PAYMENT_TYPE",P$5), "-"))</f>
        <v>-</v>
      </c>
      <c r="Q12" s="103" t="str">
        <f>IF($B12&lt;10,"",IFERROR(GETPIVOTDATA("AMOUNT",'Table 1 3 Amount Pivot'!$A$3,"STAFF_GROUP",$A12,"PAYMENT_TYPE",Q$5), "-"))</f>
        <v>-</v>
      </c>
      <c r="R12" s="104" t="str">
        <f>IF(B12&lt;10,"",IFERROR(GETPIVOTDATA("SAMPLE_SIZE",'Table 1 3 Sample Pivot'!$A$3,"STAFF_GROUP",$A12,"PAYMENT_TYPE","PUBGRP_020_EARNINGS")/12, "-"))</f>
        <v>-</v>
      </c>
    </row>
    <row r="13" spans="1:18" ht="18" customHeight="1" x14ac:dyDescent="0.2">
      <c r="A13" s="16" t="s">
        <v>8</v>
      </c>
      <c r="B13" s="102" t="str">
        <f>IFERROR(GETPIVOTDATA("SAMPLE_SIZE",'Table 1 3 Sample Pivot'!$A$3,"STAFF_GROUP",$A13,"PAYMENT_TYPE","PUBGRP_010_BASIC_PAY_PER_FTE")/12, "-")</f>
        <v>-</v>
      </c>
      <c r="C13" s="103" t="str">
        <f>IF($B13&lt;10,"",IFERROR(GETPIVOTDATA("AMOUNT",'Table 1 3 Amount Pivot'!$A$3,"STAFF_GROUP",$A13,"PAYMENT_TYPE",C$5), "-"))</f>
        <v>-</v>
      </c>
      <c r="D13" s="104" t="str">
        <f t="shared" si="0"/>
        <v>-</v>
      </c>
      <c r="E13" s="105" t="str">
        <f>IF($B13&lt;10,"",IFERROR(GETPIVOTDATA("AMOUNT",'Table 1 3 Amount Pivot'!$A$3,"STAFF_GROUP",$A13,"PAYMENT_TYPE",E$5), "-"))</f>
        <v>-</v>
      </c>
      <c r="F13" s="23" t="str">
        <f>IF($B13&lt;10,"",IFERROR(GETPIVOTDATA("AMOUNT",'Table 1 3 Amount Pivot'!$A$3,"STAFF_GROUP",$A13,"PAYMENT_TYPE",F$5), "-"))</f>
        <v>-</v>
      </c>
      <c r="G13" s="103" t="str">
        <f>IF($B13&lt;10,"",IFERROR(GETPIVOTDATA("AMOUNT",'Table 1 3 Amount Pivot'!$A$3,"STAFF_GROUP",$A13,"PAYMENT_TYPE",G$5), "-"))</f>
        <v>-</v>
      </c>
      <c r="H13" s="23" t="str">
        <f>IF($B13&lt;10,"",IFERROR(GETPIVOTDATA("AMOUNT",'Table 1 3 Amount Pivot'!$A$3,"STAFF_GROUP",$A13,"PAYMENT_TYPE",H$5), "-"))</f>
        <v>-</v>
      </c>
      <c r="I13" s="23" t="str">
        <f>IF($B13&lt;10,"",IFERROR(GETPIVOTDATA("AMOUNT",'Table 1 3 Amount Pivot'!$A$3,"STAFF_GROUP",$A13,"PAYMENT_TYPE",I$5), "-"))</f>
        <v>-</v>
      </c>
      <c r="J13" s="23" t="str">
        <f>IF($B13&lt;10,"",IFERROR(GETPIVOTDATA("AMOUNT",'Table 1 3 Amount Pivot'!$A$3,"STAFF_GROUP",$A13,"PAYMENT_TYPE",J$5), "-"))</f>
        <v>-</v>
      </c>
      <c r="K13" s="23" t="str">
        <f>IF($B13&lt;10,"",IFERROR(GETPIVOTDATA("AMOUNT",'Table 1 3 Amount Pivot'!$A$3,"STAFF_GROUP",$A13,"PAYMENT_TYPE",K$5), "-"))</f>
        <v>-</v>
      </c>
      <c r="L13" s="23" t="str">
        <f>IF($B13&lt;10,"",IFERROR(GETPIVOTDATA("AMOUNT",'Table 1 3 Amount Pivot'!$A$3,"STAFF_GROUP",$A13,"PAYMENT_TYPE",L$5), "-"))</f>
        <v>-</v>
      </c>
      <c r="M13" s="23" t="str">
        <f>IF($B13&lt;10,"",IFERROR(GETPIVOTDATA("AMOUNT",'Table 1 3 Amount Pivot'!$A$3,"STAFF_GROUP",$A13,"PAYMENT_TYPE",M$5), "-"))</f>
        <v>-</v>
      </c>
      <c r="N13" s="23" t="str">
        <f>IF($B13&lt;10,"",IFERROR(GETPIVOTDATA("AMOUNT",'Table 1 3 Amount Pivot'!$A$3,"STAFF_GROUP",$A13,"PAYMENT_TYPE",N$5), "-"))</f>
        <v>-</v>
      </c>
      <c r="O13" s="23" t="str">
        <f>IF($B13&lt;10,"",IFERROR(GETPIVOTDATA("AMOUNT",'Table 1 3 Amount Pivot'!$A$3,"STAFF_GROUP",$A13,"PAYMENT_TYPE",O$5), "-"))</f>
        <v>-</v>
      </c>
      <c r="P13" s="23" t="str">
        <f>IF($B13&lt;10,"",IFERROR(GETPIVOTDATA("AMOUNT",'Table 1 3 Amount Pivot'!$A$3,"STAFF_GROUP",$A13,"PAYMENT_TYPE",P$5), "-"))</f>
        <v>-</v>
      </c>
      <c r="Q13" s="103" t="str">
        <f>IF($B13&lt;10,"",IFERROR(GETPIVOTDATA("AMOUNT",'Table 1 3 Amount Pivot'!$A$3,"STAFF_GROUP",$A13,"PAYMENT_TYPE",Q$5), "-"))</f>
        <v>-</v>
      </c>
      <c r="R13" s="104" t="str">
        <f>IF(B13&lt;10,"",IFERROR(GETPIVOTDATA("SAMPLE_SIZE",'Table 1 3 Sample Pivot'!$A$3,"STAFF_GROUP",$A13,"PAYMENT_TYPE","PUBGRP_020_EARNINGS")/12, "-"))</f>
        <v>-</v>
      </c>
    </row>
    <row r="14" spans="1:18" ht="18" customHeight="1" x14ac:dyDescent="0.2">
      <c r="A14" s="16" t="s">
        <v>5</v>
      </c>
      <c r="B14" s="102" t="str">
        <f>IFERROR(GETPIVOTDATA("SAMPLE_SIZE",'Table 1 3 Sample Pivot'!$A$3,"STAFF_GROUP",$A14,"PAYMENT_TYPE","PUBGRP_010_BASIC_PAY_PER_FTE")/12, "-")</f>
        <v>-</v>
      </c>
      <c r="C14" s="103" t="str">
        <f>IF($B14&lt;10,"",IFERROR(GETPIVOTDATA("AMOUNT",'Table 1 3 Amount Pivot'!$A$3,"STAFF_GROUP",$A14,"PAYMENT_TYPE",C$5), "-"))</f>
        <v>-</v>
      </c>
      <c r="D14" s="104" t="str">
        <f t="shared" si="0"/>
        <v>-</v>
      </c>
      <c r="E14" s="105" t="str">
        <f>IF($B14&lt;10,"",IFERROR(GETPIVOTDATA("AMOUNT",'Table 1 3 Amount Pivot'!$A$3,"STAFF_GROUP",$A14,"PAYMENT_TYPE",E$5), "-"))</f>
        <v>-</v>
      </c>
      <c r="F14" s="23" t="str">
        <f>IF($B14&lt;10,"",IFERROR(GETPIVOTDATA("AMOUNT",'Table 1 3 Amount Pivot'!$A$3,"STAFF_GROUP",$A14,"PAYMENT_TYPE",F$5), "-"))</f>
        <v>-</v>
      </c>
      <c r="G14" s="103" t="str">
        <f>IF($B14&lt;10,"",IFERROR(GETPIVOTDATA("AMOUNT",'Table 1 3 Amount Pivot'!$A$3,"STAFF_GROUP",$A14,"PAYMENT_TYPE",G$5), "-"))</f>
        <v>-</v>
      </c>
      <c r="H14" s="23" t="str">
        <f>IF($B14&lt;10,"",IFERROR(GETPIVOTDATA("AMOUNT",'Table 1 3 Amount Pivot'!$A$3,"STAFF_GROUP",$A14,"PAYMENT_TYPE",H$5), "-"))</f>
        <v>-</v>
      </c>
      <c r="I14" s="23" t="str">
        <f>IF($B14&lt;10,"",IFERROR(GETPIVOTDATA("AMOUNT",'Table 1 3 Amount Pivot'!$A$3,"STAFF_GROUP",$A14,"PAYMENT_TYPE",I$5), "-"))</f>
        <v>-</v>
      </c>
      <c r="J14" s="23" t="str">
        <f>IF($B14&lt;10,"",IFERROR(GETPIVOTDATA("AMOUNT",'Table 1 3 Amount Pivot'!$A$3,"STAFF_GROUP",$A14,"PAYMENT_TYPE",J$5), "-"))</f>
        <v>-</v>
      </c>
      <c r="K14" s="23" t="str">
        <f>IF($B14&lt;10,"",IFERROR(GETPIVOTDATA("AMOUNT",'Table 1 3 Amount Pivot'!$A$3,"STAFF_GROUP",$A14,"PAYMENT_TYPE",K$5), "-"))</f>
        <v>-</v>
      </c>
      <c r="L14" s="23" t="str">
        <f>IF($B14&lt;10,"",IFERROR(GETPIVOTDATA("AMOUNT",'Table 1 3 Amount Pivot'!$A$3,"STAFF_GROUP",$A14,"PAYMENT_TYPE",L$5), "-"))</f>
        <v>-</v>
      </c>
      <c r="M14" s="23" t="str">
        <f>IF($B14&lt;10,"",IFERROR(GETPIVOTDATA("AMOUNT",'Table 1 3 Amount Pivot'!$A$3,"STAFF_GROUP",$A14,"PAYMENT_TYPE",M$5), "-"))</f>
        <v>-</v>
      </c>
      <c r="N14" s="23" t="str">
        <f>IF($B14&lt;10,"",IFERROR(GETPIVOTDATA("AMOUNT",'Table 1 3 Amount Pivot'!$A$3,"STAFF_GROUP",$A14,"PAYMENT_TYPE",N$5), "-"))</f>
        <v>-</v>
      </c>
      <c r="O14" s="23" t="str">
        <f>IF($B14&lt;10,"",IFERROR(GETPIVOTDATA("AMOUNT",'Table 1 3 Amount Pivot'!$A$3,"STAFF_GROUP",$A14,"PAYMENT_TYPE",O$5), "-"))</f>
        <v>-</v>
      </c>
      <c r="P14" s="23" t="str">
        <f>IF($B14&lt;10,"",IFERROR(GETPIVOTDATA("AMOUNT",'Table 1 3 Amount Pivot'!$A$3,"STAFF_GROUP",$A14,"PAYMENT_TYPE",P$5), "-"))</f>
        <v>-</v>
      </c>
      <c r="Q14" s="103" t="str">
        <f>IF($B14&lt;10,"",IFERROR(GETPIVOTDATA("AMOUNT",'Table 1 3 Amount Pivot'!$A$3,"STAFF_GROUP",$A14,"PAYMENT_TYPE",Q$5), "-"))</f>
        <v>-</v>
      </c>
      <c r="R14" s="104" t="str">
        <f>IF(B14&lt;10,"",IFERROR(GETPIVOTDATA("SAMPLE_SIZE",'Table 1 3 Sample Pivot'!$A$3,"STAFF_GROUP",$A14,"PAYMENT_TYPE","PUBGRP_020_EARNINGS")/12, "-"))</f>
        <v>-</v>
      </c>
    </row>
    <row r="15" spans="1:18" ht="18" customHeight="1" x14ac:dyDescent="0.2">
      <c r="A15" s="14" t="s">
        <v>4</v>
      </c>
      <c r="B15" s="102" t="str">
        <f>IFERROR(GETPIVOTDATA("SAMPLE_SIZE",'Table 1 3 Sample Pivot'!$A$3,"STAFF_GROUP",$A15,"PAYMENT_TYPE","PUBGRP_010_BASIC_PAY_PER_FTE")/12, "-")</f>
        <v>-</v>
      </c>
      <c r="C15" s="103" t="str">
        <f>IF($B15&lt;10,"",IFERROR(GETPIVOTDATA("AMOUNT",'Table 1 3 Amount Pivot'!$A$3,"STAFF_GROUP",$A15,"PAYMENT_TYPE",C$5), "-"))</f>
        <v>-</v>
      </c>
      <c r="D15" s="104" t="str">
        <f t="shared" si="0"/>
        <v>-</v>
      </c>
      <c r="E15" s="105" t="str">
        <f>IF($B15&lt;10,"",IFERROR(GETPIVOTDATA("AMOUNT",'Table 1 3 Amount Pivot'!$A$3,"STAFF_GROUP",$A15,"PAYMENT_TYPE",E$5), "-"))</f>
        <v>-</v>
      </c>
      <c r="F15" s="23" t="str">
        <f>IF($B15&lt;10,"",IFERROR(GETPIVOTDATA("AMOUNT",'Table 1 3 Amount Pivot'!$A$3,"STAFF_GROUP",$A15,"PAYMENT_TYPE",F$5), "-"))</f>
        <v>-</v>
      </c>
      <c r="G15" s="103" t="str">
        <f>IF($B15&lt;10,"",IFERROR(GETPIVOTDATA("AMOUNT",'Table 1 3 Amount Pivot'!$A$3,"STAFF_GROUP",$A15,"PAYMENT_TYPE",G$5), "-"))</f>
        <v>-</v>
      </c>
      <c r="H15" s="23" t="str">
        <f>IF($B15&lt;10,"",IFERROR(GETPIVOTDATA("AMOUNT",'Table 1 3 Amount Pivot'!$A$3,"STAFF_GROUP",$A15,"PAYMENT_TYPE",H$5), "-"))</f>
        <v>-</v>
      </c>
      <c r="I15" s="23" t="str">
        <f>IF($B15&lt;10,"",IFERROR(GETPIVOTDATA("AMOUNT",'Table 1 3 Amount Pivot'!$A$3,"STAFF_GROUP",$A15,"PAYMENT_TYPE",I$5), "-"))</f>
        <v>-</v>
      </c>
      <c r="J15" s="23" t="str">
        <f>IF($B15&lt;10,"",IFERROR(GETPIVOTDATA("AMOUNT",'Table 1 3 Amount Pivot'!$A$3,"STAFF_GROUP",$A15,"PAYMENT_TYPE",J$5), "-"))</f>
        <v>-</v>
      </c>
      <c r="K15" s="23" t="str">
        <f>IF($B15&lt;10,"",IFERROR(GETPIVOTDATA("AMOUNT",'Table 1 3 Amount Pivot'!$A$3,"STAFF_GROUP",$A15,"PAYMENT_TYPE",K$5), "-"))</f>
        <v>-</v>
      </c>
      <c r="L15" s="23" t="str">
        <f>IF($B15&lt;10,"",IFERROR(GETPIVOTDATA("AMOUNT",'Table 1 3 Amount Pivot'!$A$3,"STAFF_GROUP",$A15,"PAYMENT_TYPE",L$5), "-"))</f>
        <v>-</v>
      </c>
      <c r="M15" s="23" t="str">
        <f>IF($B15&lt;10,"",IFERROR(GETPIVOTDATA("AMOUNT",'Table 1 3 Amount Pivot'!$A$3,"STAFF_GROUP",$A15,"PAYMENT_TYPE",M$5), "-"))</f>
        <v>-</v>
      </c>
      <c r="N15" s="23" t="str">
        <f>IF($B15&lt;10,"",IFERROR(GETPIVOTDATA("AMOUNT",'Table 1 3 Amount Pivot'!$A$3,"STAFF_GROUP",$A15,"PAYMENT_TYPE",N$5), "-"))</f>
        <v>-</v>
      </c>
      <c r="O15" s="23" t="str">
        <f>IF($B15&lt;10,"",IFERROR(GETPIVOTDATA("AMOUNT",'Table 1 3 Amount Pivot'!$A$3,"STAFF_GROUP",$A15,"PAYMENT_TYPE",O$5), "-"))</f>
        <v>-</v>
      </c>
      <c r="P15" s="23" t="str">
        <f>IF($B15&lt;10,"",IFERROR(GETPIVOTDATA("AMOUNT",'Table 1 3 Amount Pivot'!$A$3,"STAFF_GROUP",$A15,"PAYMENT_TYPE",P$5), "-"))</f>
        <v>-</v>
      </c>
      <c r="Q15" s="103" t="str">
        <f>IF($B15&lt;10,"",IFERROR(GETPIVOTDATA("AMOUNT",'Table 1 3 Amount Pivot'!$A$3,"STAFF_GROUP",$A15,"PAYMENT_TYPE",Q$5), "-"))</f>
        <v>-</v>
      </c>
      <c r="R15" s="104" t="str">
        <f>IF(B15&lt;10,"",IFERROR(GETPIVOTDATA("SAMPLE_SIZE",'Table 1 3 Sample Pivot'!$A$3,"STAFF_GROUP",$A15,"PAYMENT_TYPE","PUBGRP_020_EARNINGS")/12, "-"))</f>
        <v>-</v>
      </c>
    </row>
    <row r="16" spans="1:18" ht="18" customHeight="1" x14ac:dyDescent="0.2">
      <c r="A16" s="16" t="s">
        <v>12</v>
      </c>
      <c r="B16" s="102" t="str">
        <f>IFERROR(GETPIVOTDATA("SAMPLE_SIZE",'Table 1 3 Sample Pivot'!$A$3,"STAFF_GROUP",$A16,"PAYMENT_TYPE","PUBGRP_010_BASIC_PAY_PER_FTE")/12, "-")</f>
        <v>-</v>
      </c>
      <c r="C16" s="103" t="str">
        <f>IF($B16&lt;10,"",IFERROR(GETPIVOTDATA("AMOUNT",'Table 1 3 Amount Pivot'!$A$3,"STAFF_GROUP",$A16,"PAYMENT_TYPE",C$5), "-"))</f>
        <v>-</v>
      </c>
      <c r="D16" s="104" t="str">
        <f t="shared" si="0"/>
        <v>-</v>
      </c>
      <c r="E16" s="105" t="str">
        <f>IF($B16&lt;10,"",IFERROR(GETPIVOTDATA("AMOUNT",'Table 1 3 Amount Pivot'!$A$3,"STAFF_GROUP",$A16,"PAYMENT_TYPE",E$5), "-"))</f>
        <v>-</v>
      </c>
      <c r="F16" s="23" t="str">
        <f>IF($B16&lt;10,"",IFERROR(GETPIVOTDATA("AMOUNT",'Table 1 3 Amount Pivot'!$A$3,"STAFF_GROUP",$A16,"PAYMENT_TYPE",F$5), "-"))</f>
        <v>-</v>
      </c>
      <c r="G16" s="103" t="str">
        <f>IF($B16&lt;10,"",IFERROR(GETPIVOTDATA("AMOUNT",'Table 1 3 Amount Pivot'!$A$3,"STAFF_GROUP",$A16,"PAYMENT_TYPE",G$5), "-"))</f>
        <v>-</v>
      </c>
      <c r="H16" s="23" t="str">
        <f>IF($B16&lt;10,"",IFERROR(GETPIVOTDATA("AMOUNT",'Table 1 3 Amount Pivot'!$A$3,"STAFF_GROUP",$A16,"PAYMENT_TYPE",H$5), "-"))</f>
        <v>-</v>
      </c>
      <c r="I16" s="23" t="str">
        <f>IF($B16&lt;10,"",IFERROR(GETPIVOTDATA("AMOUNT",'Table 1 3 Amount Pivot'!$A$3,"STAFF_GROUP",$A16,"PAYMENT_TYPE",I$5), "-"))</f>
        <v>-</v>
      </c>
      <c r="J16" s="23" t="str">
        <f>IF($B16&lt;10,"",IFERROR(GETPIVOTDATA("AMOUNT",'Table 1 3 Amount Pivot'!$A$3,"STAFF_GROUP",$A16,"PAYMENT_TYPE",J$5), "-"))</f>
        <v>-</v>
      </c>
      <c r="K16" s="23" t="str">
        <f>IF($B16&lt;10,"",IFERROR(GETPIVOTDATA("AMOUNT",'Table 1 3 Amount Pivot'!$A$3,"STAFF_GROUP",$A16,"PAYMENT_TYPE",K$5), "-"))</f>
        <v>-</v>
      </c>
      <c r="L16" s="23" t="str">
        <f>IF($B16&lt;10,"",IFERROR(GETPIVOTDATA("AMOUNT",'Table 1 3 Amount Pivot'!$A$3,"STAFF_GROUP",$A16,"PAYMENT_TYPE",L$5), "-"))</f>
        <v>-</v>
      </c>
      <c r="M16" s="23" t="str">
        <f>IF($B16&lt;10,"",IFERROR(GETPIVOTDATA("AMOUNT",'Table 1 3 Amount Pivot'!$A$3,"STAFF_GROUP",$A16,"PAYMENT_TYPE",M$5), "-"))</f>
        <v>-</v>
      </c>
      <c r="N16" s="23" t="str">
        <f>IF($B16&lt;10,"",IFERROR(GETPIVOTDATA("AMOUNT",'Table 1 3 Amount Pivot'!$A$3,"STAFF_GROUP",$A16,"PAYMENT_TYPE",N$5), "-"))</f>
        <v>-</v>
      </c>
      <c r="O16" s="23" t="str">
        <f>IF($B16&lt;10,"",IFERROR(GETPIVOTDATA("AMOUNT",'Table 1 3 Amount Pivot'!$A$3,"STAFF_GROUP",$A16,"PAYMENT_TYPE",O$5), "-"))</f>
        <v>-</v>
      </c>
      <c r="P16" s="23" t="str">
        <f>IF($B16&lt;10,"",IFERROR(GETPIVOTDATA("AMOUNT",'Table 1 3 Amount Pivot'!$A$3,"STAFF_GROUP",$A16,"PAYMENT_TYPE",P$5), "-"))</f>
        <v>-</v>
      </c>
      <c r="Q16" s="103" t="str">
        <f>IF($B16&lt;10,"",IFERROR(GETPIVOTDATA("AMOUNT",'Table 1 3 Amount Pivot'!$A$3,"STAFF_GROUP",$A16,"PAYMENT_TYPE",Q$5), "-"))</f>
        <v>-</v>
      </c>
      <c r="R16" s="104" t="str">
        <f>IF(B16&lt;10,"",IFERROR(GETPIVOTDATA("SAMPLE_SIZE",'Table 1 3 Sample Pivot'!$A$3,"STAFF_GROUP",$A16,"PAYMENT_TYPE","PUBGRP_020_EARNINGS")/12, "-"))</f>
        <v>-</v>
      </c>
    </row>
    <row r="17" spans="1:21" ht="18" customHeight="1" x14ac:dyDescent="0.2">
      <c r="A17" s="16" t="s">
        <v>7</v>
      </c>
      <c r="B17" s="102" t="str">
        <f>IFERROR(GETPIVOTDATA("SAMPLE_SIZE",'Table 1 3 Sample Pivot'!$A$3,"STAFF_GROUP",$A17,"PAYMENT_TYPE","PUBGRP_010_BASIC_PAY_PER_FTE")/12, "-")</f>
        <v>-</v>
      </c>
      <c r="C17" s="103" t="str">
        <f>IF($B17&lt;10,"",IFERROR(GETPIVOTDATA("AMOUNT",'Table 1 3 Amount Pivot'!$A$3,"STAFF_GROUP",$A17,"PAYMENT_TYPE",C$5), "-"))</f>
        <v>-</v>
      </c>
      <c r="D17" s="104" t="str">
        <f t="shared" si="0"/>
        <v>-</v>
      </c>
      <c r="E17" s="105" t="str">
        <f>IF($B17&lt;10,"",IFERROR(GETPIVOTDATA("AMOUNT",'Table 1 3 Amount Pivot'!$A$3,"STAFF_GROUP",$A17,"PAYMENT_TYPE",E$5), "-"))</f>
        <v>-</v>
      </c>
      <c r="F17" s="23" t="str">
        <f>IF($B17&lt;10,"",IFERROR(GETPIVOTDATA("AMOUNT",'Table 1 3 Amount Pivot'!$A$3,"STAFF_GROUP",$A17,"PAYMENT_TYPE",F$5), "-"))</f>
        <v>-</v>
      </c>
      <c r="G17" s="103" t="str">
        <f>IF($B17&lt;10,"",IFERROR(GETPIVOTDATA("AMOUNT",'Table 1 3 Amount Pivot'!$A$3,"STAFF_GROUP",$A17,"PAYMENT_TYPE",G$5), "-"))</f>
        <v>-</v>
      </c>
      <c r="H17" s="23" t="str">
        <f>IF($B17&lt;10,"",IFERROR(GETPIVOTDATA("AMOUNT",'Table 1 3 Amount Pivot'!$A$3,"STAFF_GROUP",$A17,"PAYMENT_TYPE",H$5), "-"))</f>
        <v>-</v>
      </c>
      <c r="I17" s="23" t="str">
        <f>IF($B17&lt;10,"",IFERROR(GETPIVOTDATA("AMOUNT",'Table 1 3 Amount Pivot'!$A$3,"STAFF_GROUP",$A17,"PAYMENT_TYPE",I$5), "-"))</f>
        <v>-</v>
      </c>
      <c r="J17" s="23" t="str">
        <f>IF($B17&lt;10,"",IFERROR(GETPIVOTDATA("AMOUNT",'Table 1 3 Amount Pivot'!$A$3,"STAFF_GROUP",$A17,"PAYMENT_TYPE",J$5), "-"))</f>
        <v>-</v>
      </c>
      <c r="K17" s="23" t="str">
        <f>IF($B17&lt;10,"",IFERROR(GETPIVOTDATA("AMOUNT",'Table 1 3 Amount Pivot'!$A$3,"STAFF_GROUP",$A17,"PAYMENT_TYPE",K$5), "-"))</f>
        <v>-</v>
      </c>
      <c r="L17" s="23" t="str">
        <f>IF($B17&lt;10,"",IFERROR(GETPIVOTDATA("AMOUNT",'Table 1 3 Amount Pivot'!$A$3,"STAFF_GROUP",$A17,"PAYMENT_TYPE",L$5), "-"))</f>
        <v>-</v>
      </c>
      <c r="M17" s="23" t="str">
        <f>IF($B17&lt;10,"",IFERROR(GETPIVOTDATA("AMOUNT",'Table 1 3 Amount Pivot'!$A$3,"STAFF_GROUP",$A17,"PAYMENT_TYPE",M$5), "-"))</f>
        <v>-</v>
      </c>
      <c r="N17" s="23" t="str">
        <f>IF($B17&lt;10,"",IFERROR(GETPIVOTDATA("AMOUNT",'Table 1 3 Amount Pivot'!$A$3,"STAFF_GROUP",$A17,"PAYMENT_TYPE",N$5), "-"))</f>
        <v>-</v>
      </c>
      <c r="O17" s="23" t="str">
        <f>IF($B17&lt;10,"",IFERROR(GETPIVOTDATA("AMOUNT",'Table 1 3 Amount Pivot'!$A$3,"STAFF_GROUP",$A17,"PAYMENT_TYPE",O$5), "-"))</f>
        <v>-</v>
      </c>
      <c r="P17" s="23" t="str">
        <f>IF($B17&lt;10,"",IFERROR(GETPIVOTDATA("AMOUNT",'Table 1 3 Amount Pivot'!$A$3,"STAFF_GROUP",$A17,"PAYMENT_TYPE",P$5), "-"))</f>
        <v>-</v>
      </c>
      <c r="Q17" s="103" t="str">
        <f>IF($B17&lt;10,"",IFERROR(GETPIVOTDATA("AMOUNT",'Table 1 3 Amount Pivot'!$A$3,"STAFF_GROUP",$A17,"PAYMENT_TYPE",Q$5), "-"))</f>
        <v>-</v>
      </c>
      <c r="R17" s="104" t="str">
        <f>IF(B17&lt;10,"",IFERROR(GETPIVOTDATA("SAMPLE_SIZE",'Table 1 3 Sample Pivot'!$A$3,"STAFF_GROUP",$A17,"PAYMENT_TYPE","PUBGRP_020_EARNINGS")/12, "-"))</f>
        <v>-</v>
      </c>
    </row>
    <row r="18" spans="1:21" ht="18" customHeight="1" x14ac:dyDescent="0.2">
      <c r="A18" s="16" t="s">
        <v>11</v>
      </c>
      <c r="B18" s="102" t="str">
        <f>IFERROR(GETPIVOTDATA("SAMPLE_SIZE",'Table 1 3 Sample Pivot'!$A$3,"STAFF_GROUP",$A18,"PAYMENT_TYPE","PUBGRP_010_BASIC_PAY_PER_FTE")/12, "-")</f>
        <v>-</v>
      </c>
      <c r="C18" s="103" t="str">
        <f>IF($B18&lt;10,"",IFERROR(GETPIVOTDATA("AMOUNT",'Table 1 3 Amount Pivot'!$A$3,"STAFF_GROUP",$A18,"PAYMENT_TYPE",C$5), "-"))</f>
        <v>-</v>
      </c>
      <c r="D18" s="104" t="str">
        <f t="shared" si="0"/>
        <v>-</v>
      </c>
      <c r="E18" s="105" t="str">
        <f>IF($B18&lt;10,"",IFERROR(GETPIVOTDATA("AMOUNT",'Table 1 3 Amount Pivot'!$A$3,"STAFF_GROUP",$A18,"PAYMENT_TYPE",E$5), "-"))</f>
        <v>-</v>
      </c>
      <c r="F18" s="23" t="str">
        <f>IF($B18&lt;10,"",IFERROR(GETPIVOTDATA("AMOUNT",'Table 1 3 Amount Pivot'!$A$3,"STAFF_GROUP",$A18,"PAYMENT_TYPE",F$5), "-"))</f>
        <v>-</v>
      </c>
      <c r="G18" s="103" t="str">
        <f>IF($B18&lt;10,"",IFERROR(GETPIVOTDATA("AMOUNT",'Table 1 3 Amount Pivot'!$A$3,"STAFF_GROUP",$A18,"PAYMENT_TYPE",G$5), "-"))</f>
        <v>-</v>
      </c>
      <c r="H18" s="23" t="str">
        <f>IF($B18&lt;10,"",IFERROR(GETPIVOTDATA("AMOUNT",'Table 1 3 Amount Pivot'!$A$3,"STAFF_GROUP",$A18,"PAYMENT_TYPE",H$5), "-"))</f>
        <v>-</v>
      </c>
      <c r="I18" s="23" t="str">
        <f>IF($B18&lt;10,"",IFERROR(GETPIVOTDATA("AMOUNT",'Table 1 3 Amount Pivot'!$A$3,"STAFF_GROUP",$A18,"PAYMENT_TYPE",I$5), "-"))</f>
        <v>-</v>
      </c>
      <c r="J18" s="23" t="str">
        <f>IF($B18&lt;10,"",IFERROR(GETPIVOTDATA("AMOUNT",'Table 1 3 Amount Pivot'!$A$3,"STAFF_GROUP",$A18,"PAYMENT_TYPE",J$5), "-"))</f>
        <v>-</v>
      </c>
      <c r="K18" s="23" t="str">
        <f>IF($B18&lt;10,"",IFERROR(GETPIVOTDATA("AMOUNT",'Table 1 3 Amount Pivot'!$A$3,"STAFF_GROUP",$A18,"PAYMENT_TYPE",K$5), "-"))</f>
        <v>-</v>
      </c>
      <c r="L18" s="23" t="str">
        <f>IF($B18&lt;10,"",IFERROR(GETPIVOTDATA("AMOUNT",'Table 1 3 Amount Pivot'!$A$3,"STAFF_GROUP",$A18,"PAYMENT_TYPE",L$5), "-"))</f>
        <v>-</v>
      </c>
      <c r="M18" s="23" t="str">
        <f>IF($B18&lt;10,"",IFERROR(GETPIVOTDATA("AMOUNT",'Table 1 3 Amount Pivot'!$A$3,"STAFF_GROUP",$A18,"PAYMENT_TYPE",M$5), "-"))</f>
        <v>-</v>
      </c>
      <c r="N18" s="23" t="str">
        <f>IF($B18&lt;10,"",IFERROR(GETPIVOTDATA("AMOUNT",'Table 1 3 Amount Pivot'!$A$3,"STAFF_GROUP",$A18,"PAYMENT_TYPE",N$5), "-"))</f>
        <v>-</v>
      </c>
      <c r="O18" s="23" t="str">
        <f>IF($B18&lt;10,"",IFERROR(GETPIVOTDATA("AMOUNT",'Table 1 3 Amount Pivot'!$A$3,"STAFF_GROUP",$A18,"PAYMENT_TYPE",O$5), "-"))</f>
        <v>-</v>
      </c>
      <c r="P18" s="23" t="str">
        <f>IF($B18&lt;10,"",IFERROR(GETPIVOTDATA("AMOUNT",'Table 1 3 Amount Pivot'!$A$3,"STAFF_GROUP",$A18,"PAYMENT_TYPE",P$5), "-"))</f>
        <v>-</v>
      </c>
      <c r="Q18" s="103" t="str">
        <f>IF($B18&lt;10,"",IFERROR(GETPIVOTDATA("AMOUNT",'Table 1 3 Amount Pivot'!$A$3,"STAFF_GROUP",$A18,"PAYMENT_TYPE",Q$5), "-"))</f>
        <v>-</v>
      </c>
      <c r="R18" s="104" t="str">
        <f>IF(B18&lt;10,"",IFERROR(GETPIVOTDATA("SAMPLE_SIZE",'Table 1 3 Sample Pivot'!$A$3,"STAFF_GROUP",$A18,"PAYMENT_TYPE","PUBGRP_020_EARNINGS")/12, "-"))</f>
        <v>-</v>
      </c>
    </row>
    <row r="19" spans="1:21" ht="18" customHeight="1" x14ac:dyDescent="0.2">
      <c r="A19" s="16" t="s">
        <v>6</v>
      </c>
      <c r="B19" s="102" t="str">
        <f>IFERROR(GETPIVOTDATA("SAMPLE_SIZE",'Table 1 3 Sample Pivot'!$A$3,"STAFF_GROUP",$A19,"PAYMENT_TYPE","PUBGRP_010_BASIC_PAY_PER_FTE")/12, "-")</f>
        <v>-</v>
      </c>
      <c r="C19" s="103" t="str">
        <f>IF($B19&lt;10,"",IFERROR(GETPIVOTDATA("AMOUNT",'Table 1 3 Amount Pivot'!$A$3,"STAFF_GROUP",$A19,"PAYMENT_TYPE",C$5), "-"))</f>
        <v>-</v>
      </c>
      <c r="D19" s="104" t="str">
        <f t="shared" si="0"/>
        <v>-</v>
      </c>
      <c r="E19" s="105" t="str">
        <f>IF($B19&lt;10,"",IFERROR(GETPIVOTDATA("AMOUNT",'Table 1 3 Amount Pivot'!$A$3,"STAFF_GROUP",$A19,"PAYMENT_TYPE",E$5), "-"))</f>
        <v>-</v>
      </c>
      <c r="F19" s="23" t="str">
        <f>IF($B19&lt;10,"",IFERROR(GETPIVOTDATA("AMOUNT",'Table 1 3 Amount Pivot'!$A$3,"STAFF_GROUP",$A19,"PAYMENT_TYPE",F$5), "-"))</f>
        <v>-</v>
      </c>
      <c r="G19" s="103" t="str">
        <f>IF($B19&lt;10,"",IFERROR(GETPIVOTDATA("AMOUNT",'Table 1 3 Amount Pivot'!$A$3,"STAFF_GROUP",$A19,"PAYMENT_TYPE",G$5), "-"))</f>
        <v>-</v>
      </c>
      <c r="H19" s="23" t="str">
        <f>IF($B19&lt;10,"",IFERROR(GETPIVOTDATA("AMOUNT",'Table 1 3 Amount Pivot'!$A$3,"STAFF_GROUP",$A19,"PAYMENT_TYPE",H$5), "-"))</f>
        <v>-</v>
      </c>
      <c r="I19" s="23" t="str">
        <f>IF($B19&lt;10,"",IFERROR(GETPIVOTDATA("AMOUNT",'Table 1 3 Amount Pivot'!$A$3,"STAFF_GROUP",$A19,"PAYMENT_TYPE",I$5), "-"))</f>
        <v>-</v>
      </c>
      <c r="J19" s="23" t="str">
        <f>IF($B19&lt;10,"",IFERROR(GETPIVOTDATA("AMOUNT",'Table 1 3 Amount Pivot'!$A$3,"STAFF_GROUP",$A19,"PAYMENT_TYPE",J$5), "-"))</f>
        <v>-</v>
      </c>
      <c r="K19" s="23" t="str">
        <f>IF($B19&lt;10,"",IFERROR(GETPIVOTDATA("AMOUNT",'Table 1 3 Amount Pivot'!$A$3,"STAFF_GROUP",$A19,"PAYMENT_TYPE",K$5), "-"))</f>
        <v>-</v>
      </c>
      <c r="L19" s="23" t="str">
        <f>IF($B19&lt;10,"",IFERROR(GETPIVOTDATA("AMOUNT",'Table 1 3 Amount Pivot'!$A$3,"STAFF_GROUP",$A19,"PAYMENT_TYPE",L$5), "-"))</f>
        <v>-</v>
      </c>
      <c r="M19" s="23" t="str">
        <f>IF($B19&lt;10,"",IFERROR(GETPIVOTDATA("AMOUNT",'Table 1 3 Amount Pivot'!$A$3,"STAFF_GROUP",$A19,"PAYMENT_TYPE",M$5), "-"))</f>
        <v>-</v>
      </c>
      <c r="N19" s="23" t="str">
        <f>IF($B19&lt;10,"",IFERROR(GETPIVOTDATA("AMOUNT",'Table 1 3 Amount Pivot'!$A$3,"STAFF_GROUP",$A19,"PAYMENT_TYPE",N$5), "-"))</f>
        <v>-</v>
      </c>
      <c r="O19" s="23" t="str">
        <f>IF($B19&lt;10,"",IFERROR(GETPIVOTDATA("AMOUNT",'Table 1 3 Amount Pivot'!$A$3,"STAFF_GROUP",$A19,"PAYMENT_TYPE",O$5), "-"))</f>
        <v>-</v>
      </c>
      <c r="P19" s="23" t="str">
        <f>IF($B19&lt;10,"",IFERROR(GETPIVOTDATA("AMOUNT",'Table 1 3 Amount Pivot'!$A$3,"STAFF_GROUP",$A19,"PAYMENT_TYPE",P$5), "-"))</f>
        <v>-</v>
      </c>
      <c r="Q19" s="103" t="str">
        <f>IF($B19&lt;10,"",IFERROR(GETPIVOTDATA("AMOUNT",'Table 1 3 Amount Pivot'!$A$3,"STAFF_GROUP",$A19,"PAYMENT_TYPE",Q$5), "-"))</f>
        <v>-</v>
      </c>
      <c r="R19" s="104" t="str">
        <f>IF(B19&lt;10,"",IFERROR(GETPIVOTDATA("SAMPLE_SIZE",'Table 1 3 Sample Pivot'!$A$3,"STAFF_GROUP",$A19,"PAYMENT_TYPE","PUBGRP_020_EARNINGS")/12, "-"))</f>
        <v>-</v>
      </c>
    </row>
    <row r="20" spans="1:21" ht="18" customHeight="1" x14ac:dyDescent="0.2">
      <c r="A20" s="16" t="s">
        <v>9</v>
      </c>
      <c r="B20" s="102" t="str">
        <f>IFERROR(GETPIVOTDATA("SAMPLE_SIZE",'Table 1 3 Sample Pivot'!$A$3,"STAFF_GROUP",$A20,"PAYMENT_TYPE","PUBGRP_010_BASIC_PAY_PER_FTE")/12, "-")</f>
        <v>-</v>
      </c>
      <c r="C20" s="103" t="str">
        <f>IF($B20&lt;10,"",IFERROR(GETPIVOTDATA("AMOUNT",'Table 1 3 Amount Pivot'!$A$3,"STAFF_GROUP",$A20,"PAYMENT_TYPE",C$5), "-"))</f>
        <v>-</v>
      </c>
      <c r="D20" s="104" t="str">
        <f t="shared" si="0"/>
        <v>-</v>
      </c>
      <c r="E20" s="105" t="str">
        <f>IF($B20&lt;10,"",IFERROR(GETPIVOTDATA("AMOUNT",'Table 1 3 Amount Pivot'!$A$3,"STAFF_GROUP",$A20,"PAYMENT_TYPE",E$5), "-"))</f>
        <v>-</v>
      </c>
      <c r="F20" s="23" t="str">
        <f>IF($B20&lt;10,"",IFERROR(GETPIVOTDATA("AMOUNT",'Table 1 3 Amount Pivot'!$A$3,"STAFF_GROUP",$A20,"PAYMENT_TYPE",F$5), "-"))</f>
        <v>-</v>
      </c>
      <c r="G20" s="103" t="str">
        <f>IF($B20&lt;10,"",IFERROR(GETPIVOTDATA("AMOUNT",'Table 1 3 Amount Pivot'!$A$3,"STAFF_GROUP",$A20,"PAYMENT_TYPE",G$5), "-"))</f>
        <v>-</v>
      </c>
      <c r="H20" s="23" t="str">
        <f>IF($B20&lt;10,"",IFERROR(GETPIVOTDATA("AMOUNT",'Table 1 3 Amount Pivot'!$A$3,"STAFF_GROUP",$A20,"PAYMENT_TYPE",H$5), "-"))</f>
        <v>-</v>
      </c>
      <c r="I20" s="23" t="str">
        <f>IF($B20&lt;10,"",IFERROR(GETPIVOTDATA("AMOUNT",'Table 1 3 Amount Pivot'!$A$3,"STAFF_GROUP",$A20,"PAYMENT_TYPE",I$5), "-"))</f>
        <v>-</v>
      </c>
      <c r="J20" s="23" t="str">
        <f>IF($B20&lt;10,"",IFERROR(GETPIVOTDATA("AMOUNT",'Table 1 3 Amount Pivot'!$A$3,"STAFF_GROUP",$A20,"PAYMENT_TYPE",J$5), "-"))</f>
        <v>-</v>
      </c>
      <c r="K20" s="23" t="str">
        <f>IF($B20&lt;10,"",IFERROR(GETPIVOTDATA("AMOUNT",'Table 1 3 Amount Pivot'!$A$3,"STAFF_GROUP",$A20,"PAYMENT_TYPE",K$5), "-"))</f>
        <v>-</v>
      </c>
      <c r="L20" s="23" t="str">
        <f>IF($B20&lt;10,"",IFERROR(GETPIVOTDATA("AMOUNT",'Table 1 3 Amount Pivot'!$A$3,"STAFF_GROUP",$A20,"PAYMENT_TYPE",L$5), "-"))</f>
        <v>-</v>
      </c>
      <c r="M20" s="23" t="str">
        <f>IF($B20&lt;10,"",IFERROR(GETPIVOTDATA("AMOUNT",'Table 1 3 Amount Pivot'!$A$3,"STAFF_GROUP",$A20,"PAYMENT_TYPE",M$5), "-"))</f>
        <v>-</v>
      </c>
      <c r="N20" s="23" t="str">
        <f>IF($B20&lt;10,"",IFERROR(GETPIVOTDATA("AMOUNT",'Table 1 3 Amount Pivot'!$A$3,"STAFF_GROUP",$A20,"PAYMENT_TYPE",N$5), "-"))</f>
        <v>-</v>
      </c>
      <c r="O20" s="23" t="str">
        <f>IF($B20&lt;10,"",IFERROR(GETPIVOTDATA("AMOUNT",'Table 1 3 Amount Pivot'!$A$3,"STAFF_GROUP",$A20,"PAYMENT_TYPE",O$5), "-"))</f>
        <v>-</v>
      </c>
      <c r="P20" s="23" t="str">
        <f>IF($B20&lt;10,"",IFERROR(GETPIVOTDATA("AMOUNT",'Table 1 3 Amount Pivot'!$A$3,"STAFF_GROUP",$A20,"PAYMENT_TYPE",P$5), "-"))</f>
        <v>-</v>
      </c>
      <c r="Q20" s="103" t="str">
        <f>IF($B20&lt;10,"",IFERROR(GETPIVOTDATA("AMOUNT",'Table 1 3 Amount Pivot'!$A$3,"STAFF_GROUP",$A20,"PAYMENT_TYPE",Q$5), "-"))</f>
        <v>-</v>
      </c>
      <c r="R20" s="104" t="str">
        <f>IF(B20&lt;10,"",IFERROR(GETPIVOTDATA("SAMPLE_SIZE",'Table 1 3 Sample Pivot'!$A$3,"STAFF_GROUP",$A20,"PAYMENT_TYPE","PUBGRP_020_EARNINGS")/12, "-"))</f>
        <v>-</v>
      </c>
    </row>
    <row r="21" spans="1:21" s="2" customFormat="1" ht="18" customHeight="1" x14ac:dyDescent="0.2">
      <c r="A21" s="106" t="s">
        <v>20</v>
      </c>
      <c r="B21" s="97" t="str">
        <f>IFERROR(GETPIVOTDATA("SAMPLE_SIZE",'Table 1 3 Sample Pivot'!$A$3,"STAFF_GROUP",$A21,"PAYMENT_TYPE","PUBGRP_010_BASIC_PAY_PER_FTE")/12, "-")</f>
        <v>-</v>
      </c>
      <c r="C21" s="98" t="str">
        <f>IF($B21&lt;10,"",IFERROR(GETPIVOTDATA("AMOUNT",'Table 1 3 Amount Pivot'!$A$3,"STAFF_GROUP",$A21,"PAYMENT_TYPE",C$5), "-"))</f>
        <v>-</v>
      </c>
      <c r="D21" s="99" t="str">
        <f t="shared" si="0"/>
        <v>-</v>
      </c>
      <c r="E21" s="100" t="str">
        <f>IF($B21&lt;10,"",IFERROR(GETPIVOTDATA("AMOUNT",'Table 1 3 Amount Pivot'!$A$3,"STAFF_GROUP",$A21,"PAYMENT_TYPE",E$5), "-"))</f>
        <v>-</v>
      </c>
      <c r="F21" s="101" t="str">
        <f>IF($B21&lt;10,"",IFERROR(GETPIVOTDATA("AMOUNT",'Table 1 3 Amount Pivot'!$A$3,"STAFF_GROUP",$A21,"PAYMENT_TYPE",F$5), "-"))</f>
        <v>-</v>
      </c>
      <c r="G21" s="98" t="str">
        <f>IF($B21&lt;10,"",IFERROR(GETPIVOTDATA("AMOUNT",'Table 1 3 Amount Pivot'!$A$3,"STAFF_GROUP",$A21,"PAYMENT_TYPE",G$5), "-"))</f>
        <v>-</v>
      </c>
      <c r="H21" s="101" t="str">
        <f>IF($B21&lt;10,"",IFERROR(GETPIVOTDATA("AMOUNT",'Table 1 3 Amount Pivot'!$A$3,"STAFF_GROUP",$A21,"PAYMENT_TYPE",H$5), "-"))</f>
        <v>-</v>
      </c>
      <c r="I21" s="101" t="str">
        <f>IF($B21&lt;10,"",IFERROR(GETPIVOTDATA("AMOUNT",'Table 1 3 Amount Pivot'!$A$3,"STAFF_GROUP",$A21,"PAYMENT_TYPE",I$5), "-"))</f>
        <v>-</v>
      </c>
      <c r="J21" s="101" t="str">
        <f>IF($B21&lt;10,"",IFERROR(GETPIVOTDATA("AMOUNT",'Table 1 3 Amount Pivot'!$A$3,"STAFF_GROUP",$A21,"PAYMENT_TYPE",J$5), "-"))</f>
        <v>-</v>
      </c>
      <c r="K21" s="101" t="str">
        <f>IF($B21&lt;10,"",IFERROR(GETPIVOTDATA("AMOUNT",'Table 1 3 Amount Pivot'!$A$3,"STAFF_GROUP",$A21,"PAYMENT_TYPE",K$5), "-"))</f>
        <v>-</v>
      </c>
      <c r="L21" s="101" t="str">
        <f>IF($B21&lt;10,"",IFERROR(GETPIVOTDATA("AMOUNT",'Table 1 3 Amount Pivot'!$A$3,"STAFF_GROUP",$A21,"PAYMENT_TYPE",L$5), "-"))</f>
        <v>-</v>
      </c>
      <c r="M21" s="101" t="str">
        <f>IF($B21&lt;10,"",IFERROR(GETPIVOTDATA("AMOUNT",'Table 1 3 Amount Pivot'!$A$3,"STAFF_GROUP",$A21,"PAYMENT_TYPE",M$5), "-"))</f>
        <v>-</v>
      </c>
      <c r="N21" s="101" t="str">
        <f>IF($B21&lt;10,"",IFERROR(GETPIVOTDATA("AMOUNT",'Table 1 3 Amount Pivot'!$A$3,"STAFF_GROUP",$A21,"PAYMENT_TYPE",N$5), "-"))</f>
        <v>-</v>
      </c>
      <c r="O21" s="101" t="str">
        <f>IF($B21&lt;10,"",IFERROR(GETPIVOTDATA("AMOUNT",'Table 1 3 Amount Pivot'!$A$3,"STAFF_GROUP",$A21,"PAYMENT_TYPE",O$5), "-"))</f>
        <v>-</v>
      </c>
      <c r="P21" s="101" t="str">
        <f>IF($B21&lt;10,"",IFERROR(GETPIVOTDATA("AMOUNT",'Table 1 3 Amount Pivot'!$A$3,"STAFF_GROUP",$A21,"PAYMENT_TYPE",P$5), "-"))</f>
        <v>-</v>
      </c>
      <c r="Q21" s="98" t="str">
        <f>IF($B21&lt;10,"",IFERROR(GETPIVOTDATA("AMOUNT",'Table 1 3 Amount Pivot'!$A$3,"STAFF_GROUP",$A21,"PAYMENT_TYPE",Q$5), "-"))</f>
        <v>-</v>
      </c>
      <c r="R21" s="99" t="str">
        <f>IF(B21&lt;10,"",IFERROR(GETPIVOTDATA("SAMPLE_SIZE",'Table 1 3 Sample Pivot'!$A$3,"STAFF_GROUP",$A21,"PAYMENT_TYPE","PUBGRP_020_EARNINGS")/12, "-"))</f>
        <v>-</v>
      </c>
    </row>
    <row r="22" spans="1:21" s="2" customFormat="1" ht="18" customHeight="1" x14ac:dyDescent="0.2">
      <c r="A22" s="106" t="s">
        <v>21</v>
      </c>
      <c r="B22" s="97" t="str">
        <f>IFERROR(GETPIVOTDATA("SAMPLE_SIZE",'Table 1 3 Sample Pivot'!$A$3,"STAFF_GROUP",$A22,"PAYMENT_TYPE","PUBGRP_010_BASIC_PAY_PER_FTE")/12, "-")</f>
        <v>-</v>
      </c>
      <c r="C22" s="98" t="str">
        <f>IF($B22&lt;10,"",IFERROR(GETPIVOTDATA("AMOUNT",'Table 1 3 Amount Pivot'!$A$3,"STAFF_GROUP",$A22,"PAYMENT_TYPE",C$5), "-"))</f>
        <v>-</v>
      </c>
      <c r="D22" s="99" t="str">
        <f t="shared" si="0"/>
        <v>-</v>
      </c>
      <c r="E22" s="100" t="str">
        <f>IF($B22&lt;10,"",IFERROR(GETPIVOTDATA("AMOUNT",'Table 1 3 Amount Pivot'!$A$3,"STAFF_GROUP",$A22,"PAYMENT_TYPE",E$5), "-"))</f>
        <v>-</v>
      </c>
      <c r="F22" s="101" t="str">
        <f>IF($B22&lt;10,"",IFERROR(GETPIVOTDATA("AMOUNT",'Table 1 3 Amount Pivot'!$A$3,"STAFF_GROUP",$A22,"PAYMENT_TYPE",F$5), "-"))</f>
        <v>-</v>
      </c>
      <c r="G22" s="98" t="str">
        <f>IF($B22&lt;10,"",IFERROR(GETPIVOTDATA("AMOUNT",'Table 1 3 Amount Pivot'!$A$3,"STAFF_GROUP",$A22,"PAYMENT_TYPE",G$5), "-"))</f>
        <v>-</v>
      </c>
      <c r="H22" s="101" t="str">
        <f>IF($B22&lt;10,"",IFERROR(GETPIVOTDATA("AMOUNT",'Table 1 3 Amount Pivot'!$A$3,"STAFF_GROUP",$A22,"PAYMENT_TYPE",H$5), "-"))</f>
        <v>-</v>
      </c>
      <c r="I22" s="101" t="str">
        <f>IF($B22&lt;10,"",IFERROR(GETPIVOTDATA("AMOUNT",'Table 1 3 Amount Pivot'!$A$3,"STAFF_GROUP",$A22,"PAYMENT_TYPE",I$5), "-"))</f>
        <v>-</v>
      </c>
      <c r="J22" s="101" t="str">
        <f>IF($B22&lt;10,"",IFERROR(GETPIVOTDATA("AMOUNT",'Table 1 3 Amount Pivot'!$A$3,"STAFF_GROUP",$A22,"PAYMENT_TYPE",J$5), "-"))</f>
        <v>-</v>
      </c>
      <c r="K22" s="101" t="str">
        <f>IF($B22&lt;10,"",IFERROR(GETPIVOTDATA("AMOUNT",'Table 1 3 Amount Pivot'!$A$3,"STAFF_GROUP",$A22,"PAYMENT_TYPE",K$5), "-"))</f>
        <v>-</v>
      </c>
      <c r="L22" s="101" t="str">
        <f>IF($B22&lt;10,"",IFERROR(GETPIVOTDATA("AMOUNT",'Table 1 3 Amount Pivot'!$A$3,"STAFF_GROUP",$A22,"PAYMENT_TYPE",L$5), "-"))</f>
        <v>-</v>
      </c>
      <c r="M22" s="101" t="str">
        <f>IF($B22&lt;10,"",IFERROR(GETPIVOTDATA("AMOUNT",'Table 1 3 Amount Pivot'!$A$3,"STAFF_GROUP",$A22,"PAYMENT_TYPE",M$5), "-"))</f>
        <v>-</v>
      </c>
      <c r="N22" s="101" t="str">
        <f>IF($B22&lt;10,"",IFERROR(GETPIVOTDATA("AMOUNT",'Table 1 3 Amount Pivot'!$A$3,"STAFF_GROUP",$A22,"PAYMENT_TYPE",N$5), "-"))</f>
        <v>-</v>
      </c>
      <c r="O22" s="101" t="str">
        <f>IF($B22&lt;10,"",IFERROR(GETPIVOTDATA("AMOUNT",'Table 1 3 Amount Pivot'!$A$3,"STAFF_GROUP",$A22,"PAYMENT_TYPE",O$5), "-"))</f>
        <v>-</v>
      </c>
      <c r="P22" s="101" t="str">
        <f>IF($B22&lt;10,"",IFERROR(GETPIVOTDATA("AMOUNT",'Table 1 3 Amount Pivot'!$A$3,"STAFF_GROUP",$A22,"PAYMENT_TYPE",P$5), "-"))</f>
        <v>-</v>
      </c>
      <c r="Q22" s="98" t="str">
        <f>IF($B22&lt;10,"",IFERROR(GETPIVOTDATA("AMOUNT",'Table 1 3 Amount Pivot'!$A$3,"STAFF_GROUP",$A22,"PAYMENT_TYPE",Q$5), "-"))</f>
        <v>-</v>
      </c>
      <c r="R22" s="99" t="str">
        <f>IF(B22&lt;10,"",IFERROR(GETPIVOTDATA("SAMPLE_SIZE",'Table 1 3 Sample Pivot'!$A$3,"STAFF_GROUP",$A22,"PAYMENT_TYPE","PUBGRP_020_EARNINGS")/12, "-"))</f>
        <v>-</v>
      </c>
    </row>
    <row r="23" spans="1:21" s="2" customFormat="1" ht="18" customHeight="1" x14ac:dyDescent="0.2">
      <c r="A23" s="106" t="s">
        <v>176</v>
      </c>
      <c r="B23" s="97" t="str">
        <f>IFERROR(GETPIVOTDATA("SAMPLE_SIZE",'Table 1 3 Sample Pivot'!$A$3,"STAFF_GROUP",$A23,"PAYMENT_TYPE","PUBGRP_010_BASIC_PAY_PER_FTE")/12, "-")</f>
        <v>-</v>
      </c>
      <c r="C23" s="98" t="str">
        <f>IF($B23&lt;10,"",IFERROR(GETPIVOTDATA("AMOUNT",'Table 1 3 Amount Pivot'!$A$3,"STAFF_GROUP",$A23,"PAYMENT_TYPE",C$5), "-"))</f>
        <v>-</v>
      </c>
      <c r="D23" s="99" t="str">
        <f t="shared" ref="D23" si="1">IF(B23&lt;10,"",B23)</f>
        <v>-</v>
      </c>
      <c r="E23" s="100" t="str">
        <f>IF($B23&lt;10,"",IFERROR(GETPIVOTDATA("AMOUNT",'Table 1 3 Amount Pivot'!$A$3,"STAFF_GROUP",$A23,"PAYMENT_TYPE",E$5), "-"))</f>
        <v>-</v>
      </c>
      <c r="F23" s="101" t="str">
        <f>IF($B23&lt;10,"",IFERROR(GETPIVOTDATA("AMOUNT",'Table 1 3 Amount Pivot'!$A$3,"STAFF_GROUP",$A23,"PAYMENT_TYPE",F$5), "-"))</f>
        <v>-</v>
      </c>
      <c r="G23" s="98" t="str">
        <f>IF($B23&lt;10,"",IFERROR(GETPIVOTDATA("AMOUNT",'Table 1 3 Amount Pivot'!$A$3,"STAFF_GROUP",$A23,"PAYMENT_TYPE",G$5), "-"))</f>
        <v>-</v>
      </c>
      <c r="H23" s="101" t="str">
        <f>IF($B23&lt;10,"",IFERROR(GETPIVOTDATA("AMOUNT",'Table 1 3 Amount Pivot'!$A$3,"STAFF_GROUP",$A23,"PAYMENT_TYPE",H$5), "-"))</f>
        <v>-</v>
      </c>
      <c r="I23" s="101" t="str">
        <f>IF($B23&lt;10,"",IFERROR(GETPIVOTDATA("AMOUNT",'Table 1 3 Amount Pivot'!$A$3,"STAFF_GROUP",$A23,"PAYMENT_TYPE",I$5), "-"))</f>
        <v>-</v>
      </c>
      <c r="J23" s="101" t="str">
        <f>IF($B23&lt;10,"",IFERROR(GETPIVOTDATA("AMOUNT",'Table 1 3 Amount Pivot'!$A$3,"STAFF_GROUP",$A23,"PAYMENT_TYPE",J$5), "-"))</f>
        <v>-</v>
      </c>
      <c r="K23" s="101" t="str">
        <f>IF($B23&lt;10,"",IFERROR(GETPIVOTDATA("AMOUNT",'Table 1 3 Amount Pivot'!$A$3,"STAFF_GROUP",$A23,"PAYMENT_TYPE",K$5), "-"))</f>
        <v>-</v>
      </c>
      <c r="L23" s="101" t="str">
        <f>IF($B23&lt;10,"",IFERROR(GETPIVOTDATA("AMOUNT",'Table 1 3 Amount Pivot'!$A$3,"STAFF_GROUP",$A23,"PAYMENT_TYPE",L$5), "-"))</f>
        <v>-</v>
      </c>
      <c r="M23" s="101" t="str">
        <f>IF($B23&lt;10,"",IFERROR(GETPIVOTDATA("AMOUNT",'Table 1 3 Amount Pivot'!$A$3,"STAFF_GROUP",$A23,"PAYMENT_TYPE",M$5), "-"))</f>
        <v>-</v>
      </c>
      <c r="N23" s="101" t="str">
        <f>IF($B23&lt;10,"",IFERROR(GETPIVOTDATA("AMOUNT",'Table 1 3 Amount Pivot'!$A$3,"STAFF_GROUP",$A23,"PAYMENT_TYPE",N$5), "-"))</f>
        <v>-</v>
      </c>
      <c r="O23" s="101" t="str">
        <f>IF($B23&lt;10,"",IFERROR(GETPIVOTDATA("AMOUNT",'Table 1 3 Amount Pivot'!$A$3,"STAFF_GROUP",$A23,"PAYMENT_TYPE",O$5), "-"))</f>
        <v>-</v>
      </c>
      <c r="P23" s="101" t="str">
        <f>IF($B23&lt;10,"",IFERROR(GETPIVOTDATA("AMOUNT",'Table 1 3 Amount Pivot'!$A$3,"STAFF_GROUP",$A23,"PAYMENT_TYPE",P$5), "-"))</f>
        <v>-</v>
      </c>
      <c r="Q23" s="98" t="str">
        <f>IF($B23&lt;10,"",IFERROR(GETPIVOTDATA("AMOUNT",'Table 1 3 Amount Pivot'!$A$3,"STAFF_GROUP",$A23,"PAYMENT_TYPE",Q$5), "-"))</f>
        <v>-</v>
      </c>
      <c r="R23" s="99" t="str">
        <f>IF(B23&lt;10,"",IFERROR(GETPIVOTDATA("SAMPLE_SIZE",'Table 1 3 Sample Pivot'!$A$3,"STAFF_GROUP",$A23,"PAYMENT_TYPE","PUBGRP_020_EARNINGS")/12, "-"))</f>
        <v>-</v>
      </c>
    </row>
    <row r="24" spans="1:21" s="2" customFormat="1" ht="18" customHeight="1" x14ac:dyDescent="0.2">
      <c r="A24" s="106" t="s">
        <v>24</v>
      </c>
      <c r="B24" s="97" t="str">
        <f>IFERROR(GETPIVOTDATA("SAMPLE_SIZE",'Table 1 3 Sample Pivot'!$A$3,"STAFF_GROUP",$A24,"PAYMENT_TYPE","PUBGRP_010_BASIC_PAY_PER_FTE")/12, "-")</f>
        <v>-</v>
      </c>
      <c r="C24" s="98" t="str">
        <f>IF($B24&lt;10,"",IFERROR(GETPIVOTDATA("AMOUNT",'Table 1 3 Amount Pivot'!$A$3,"STAFF_GROUP",$A24,"PAYMENT_TYPE",C$5), "-"))</f>
        <v>-</v>
      </c>
      <c r="D24" s="99" t="str">
        <f t="shared" si="0"/>
        <v>-</v>
      </c>
      <c r="E24" s="100" t="str">
        <f>IF($B24&lt;10,"",IFERROR(GETPIVOTDATA("AMOUNT",'Table 1 3 Amount Pivot'!$A$3,"STAFF_GROUP",$A24,"PAYMENT_TYPE",E$5), "-"))</f>
        <v>-</v>
      </c>
      <c r="F24" s="101" t="str">
        <f>IF($B24&lt;10,"",IFERROR(GETPIVOTDATA("AMOUNT",'Table 1 3 Amount Pivot'!$A$3,"STAFF_GROUP",$A24,"PAYMENT_TYPE",F$5), "-"))</f>
        <v>-</v>
      </c>
      <c r="G24" s="98" t="str">
        <f>IF($B24&lt;10,"",IFERROR(GETPIVOTDATA("AMOUNT",'Table 1 3 Amount Pivot'!$A$3,"STAFF_GROUP",$A24,"PAYMENT_TYPE",G$5), "-"))</f>
        <v>-</v>
      </c>
      <c r="H24" s="101" t="str">
        <f>IF($B24&lt;10,"",IFERROR(GETPIVOTDATA("AMOUNT",'Table 1 3 Amount Pivot'!$A$3,"STAFF_GROUP",$A24,"PAYMENT_TYPE",H$5), "-"))</f>
        <v>-</v>
      </c>
      <c r="I24" s="101" t="str">
        <f>IF($B24&lt;10,"",IFERROR(GETPIVOTDATA("AMOUNT",'Table 1 3 Amount Pivot'!$A$3,"STAFF_GROUP",$A24,"PAYMENT_TYPE",I$5), "-"))</f>
        <v>-</v>
      </c>
      <c r="J24" s="101" t="str">
        <f>IF($B24&lt;10,"",IFERROR(GETPIVOTDATA("AMOUNT",'Table 1 3 Amount Pivot'!$A$3,"STAFF_GROUP",$A24,"PAYMENT_TYPE",J$5), "-"))</f>
        <v>-</v>
      </c>
      <c r="K24" s="101" t="str">
        <f>IF($B24&lt;10,"",IFERROR(GETPIVOTDATA("AMOUNT",'Table 1 3 Amount Pivot'!$A$3,"STAFF_GROUP",$A24,"PAYMENT_TYPE",K$5), "-"))</f>
        <v>-</v>
      </c>
      <c r="L24" s="101" t="str">
        <f>IF($B24&lt;10,"",IFERROR(GETPIVOTDATA("AMOUNT",'Table 1 3 Amount Pivot'!$A$3,"STAFF_GROUP",$A24,"PAYMENT_TYPE",L$5), "-"))</f>
        <v>-</v>
      </c>
      <c r="M24" s="101" t="str">
        <f>IF($B24&lt;10,"",IFERROR(GETPIVOTDATA("AMOUNT",'Table 1 3 Amount Pivot'!$A$3,"STAFF_GROUP",$A24,"PAYMENT_TYPE",M$5), "-"))</f>
        <v>-</v>
      </c>
      <c r="N24" s="101" t="str">
        <f>IF($B24&lt;10,"",IFERROR(GETPIVOTDATA("AMOUNT",'Table 1 3 Amount Pivot'!$A$3,"STAFF_GROUP",$A24,"PAYMENT_TYPE",N$5), "-"))</f>
        <v>-</v>
      </c>
      <c r="O24" s="101" t="str">
        <f>IF($B24&lt;10,"",IFERROR(GETPIVOTDATA("AMOUNT",'Table 1 3 Amount Pivot'!$A$3,"STAFF_GROUP",$A24,"PAYMENT_TYPE",O$5), "-"))</f>
        <v>-</v>
      </c>
      <c r="P24" s="101" t="str">
        <f>IF($B24&lt;10,"",IFERROR(GETPIVOTDATA("AMOUNT",'Table 1 3 Amount Pivot'!$A$3,"STAFF_GROUP",$A24,"PAYMENT_TYPE",P$5), "-"))</f>
        <v>-</v>
      </c>
      <c r="Q24" s="98" t="str">
        <f>IF($B24&lt;10,"",IFERROR(GETPIVOTDATA("AMOUNT",'Table 1 3 Amount Pivot'!$A$3,"STAFF_GROUP",$A24,"PAYMENT_TYPE",Q$5), "-"))</f>
        <v>-</v>
      </c>
      <c r="R24" s="99" t="str">
        <f>IF(B24&lt;10,"",IFERROR(GETPIVOTDATA("SAMPLE_SIZE",'Table 1 3 Sample Pivot'!$A$3,"STAFF_GROUP",$A24,"PAYMENT_TYPE","PUBGRP_020_EARNINGS")/12, "-"))</f>
        <v>-</v>
      </c>
    </row>
    <row r="25" spans="1:21" s="2" customFormat="1" ht="24.6" customHeight="1" x14ac:dyDescent="0.2">
      <c r="A25" s="2" t="s">
        <v>15</v>
      </c>
      <c r="B25" s="97" t="str">
        <f>IFERROR(GETPIVOTDATA("SAMPLE_SIZE",'Table 1 3 Sample Pivot'!$A$3,"STAFF_GROUP",$A25,"PAYMENT_TYPE","PUBGRP_010_BASIC_PAY_PER_FTE")/12, "-")</f>
        <v>-</v>
      </c>
      <c r="C25" s="98" t="str">
        <f>IF($B25&lt;10,"",IFERROR(GETPIVOTDATA("AMOUNT",'Table 1 3 Amount Pivot'!$A$3,"STAFF_GROUP",$A25,"PAYMENT_TYPE",C$5), "-"))</f>
        <v>-</v>
      </c>
      <c r="D25" s="99" t="str">
        <f t="shared" si="0"/>
        <v>-</v>
      </c>
      <c r="E25" s="100" t="str">
        <f>IF($B25&lt;10,"",IFERROR(GETPIVOTDATA("AMOUNT",'Table 1 3 Amount Pivot'!$A$3,"STAFF_GROUP",$A25,"PAYMENT_TYPE",E$5), "-"))</f>
        <v>-</v>
      </c>
      <c r="F25" s="101" t="str">
        <f>IF($B25&lt;10,"",IFERROR(GETPIVOTDATA("AMOUNT",'Table 1 3 Amount Pivot'!$A$3,"STAFF_GROUP",$A25,"PAYMENT_TYPE",F$5), "-"))</f>
        <v>-</v>
      </c>
      <c r="G25" s="98" t="str">
        <f>IF($B25&lt;10,"",IFERROR(GETPIVOTDATA("AMOUNT",'Table 1 3 Amount Pivot'!$A$3,"STAFF_GROUP",$A25,"PAYMENT_TYPE",G$5), "-"))</f>
        <v>-</v>
      </c>
      <c r="H25" s="101" t="str">
        <f>IF($B25&lt;10,"",IFERROR(GETPIVOTDATA("AMOUNT",'Table 1 3 Amount Pivot'!$A$3,"STAFF_GROUP",$A25,"PAYMENT_TYPE",H$5), "-"))</f>
        <v>-</v>
      </c>
      <c r="I25" s="101" t="str">
        <f>IF($B25&lt;10,"",IFERROR(GETPIVOTDATA("AMOUNT",'Table 1 3 Amount Pivot'!$A$3,"STAFF_GROUP",$A25,"PAYMENT_TYPE",I$5), "-"))</f>
        <v>-</v>
      </c>
      <c r="J25" s="101" t="str">
        <f>IF($B25&lt;10,"",IFERROR(GETPIVOTDATA("AMOUNT",'Table 1 3 Amount Pivot'!$A$3,"STAFF_GROUP",$A25,"PAYMENT_TYPE",J$5), "-"))</f>
        <v>-</v>
      </c>
      <c r="K25" s="101" t="str">
        <f>IF($B25&lt;10,"",IFERROR(GETPIVOTDATA("AMOUNT",'Table 1 3 Amount Pivot'!$A$3,"STAFF_GROUP",$A25,"PAYMENT_TYPE",K$5), "-"))</f>
        <v>-</v>
      </c>
      <c r="L25" s="101" t="str">
        <f>IF($B25&lt;10,"",IFERROR(GETPIVOTDATA("AMOUNT",'Table 1 3 Amount Pivot'!$A$3,"STAFF_GROUP",$A25,"PAYMENT_TYPE",L$5), "-"))</f>
        <v>-</v>
      </c>
      <c r="M25" s="101" t="str">
        <f>IF($B25&lt;10,"",IFERROR(GETPIVOTDATA("AMOUNT",'Table 1 3 Amount Pivot'!$A$3,"STAFF_GROUP",$A25,"PAYMENT_TYPE",M$5), "-"))</f>
        <v>-</v>
      </c>
      <c r="N25" s="101" t="str">
        <f>IF($B25&lt;10,"",IFERROR(GETPIVOTDATA("AMOUNT",'Table 1 3 Amount Pivot'!$A$3,"STAFF_GROUP",$A25,"PAYMENT_TYPE",N$5), "-"))</f>
        <v>-</v>
      </c>
      <c r="O25" s="101" t="str">
        <f>IF($B25&lt;10,"",IFERROR(GETPIVOTDATA("AMOUNT",'Table 1 3 Amount Pivot'!$A$3,"STAFF_GROUP",$A25,"PAYMENT_TYPE",O$5), "-"))</f>
        <v>-</v>
      </c>
      <c r="P25" s="101" t="str">
        <f>IF($B25&lt;10,"",IFERROR(GETPIVOTDATA("AMOUNT",'Table 1 3 Amount Pivot'!$A$3,"STAFF_GROUP",$A25,"PAYMENT_TYPE",P$5), "-"))</f>
        <v>-</v>
      </c>
      <c r="Q25" s="98" t="str">
        <f>IF($B25&lt;10,"",IFERROR(GETPIVOTDATA("AMOUNT",'Table 1 3 Amount Pivot'!$A$3,"STAFF_GROUP",$A25,"PAYMENT_TYPE",Q$5), "-"))</f>
        <v>-</v>
      </c>
      <c r="R25" s="99" t="str">
        <f>IF(B25&lt;10,"",IFERROR(GETPIVOTDATA("SAMPLE_SIZE",'Table 1 3 Sample Pivot'!$A$3,"STAFF_GROUP",$A25,"PAYMENT_TYPE","PUBGRP_020_EARNINGS")/12, "-"))</f>
        <v>-</v>
      </c>
      <c r="U25" s="101"/>
    </row>
    <row r="26" spans="1:21" ht="18" customHeight="1" x14ac:dyDescent="0.2">
      <c r="A26" s="14" t="s">
        <v>18</v>
      </c>
      <c r="B26" s="102" t="str">
        <f>IFERROR(GETPIVOTDATA("SAMPLE_SIZE",'Table 1 3 Sample Pivot'!$A$3,"STAFF_GROUP",$A26,"PAYMENT_TYPE","PUBGRP_010_BASIC_PAY_PER_FTE")/12, "-")</f>
        <v>-</v>
      </c>
      <c r="C26" s="103" t="str">
        <f>IF($B26&lt;10,"",IFERROR(GETPIVOTDATA("AMOUNT",'Table 1 3 Amount Pivot'!$A$3,"STAFF_GROUP",$A26,"PAYMENT_TYPE",C$5), "-"))</f>
        <v>-</v>
      </c>
      <c r="D26" s="104" t="str">
        <f t="shared" si="0"/>
        <v>-</v>
      </c>
      <c r="E26" s="105" t="str">
        <f>IF($B26&lt;10,"",IFERROR(GETPIVOTDATA("AMOUNT",'Table 1 3 Amount Pivot'!$A$3,"STAFF_GROUP",$A26,"PAYMENT_TYPE",E$5), "-"))</f>
        <v>-</v>
      </c>
      <c r="F26" s="23" t="str">
        <f>IF($B26&lt;10,"",IFERROR(GETPIVOTDATA("AMOUNT",'Table 1 3 Amount Pivot'!$A$3,"STAFF_GROUP",$A26,"PAYMENT_TYPE",F$5), "-"))</f>
        <v>-</v>
      </c>
      <c r="G26" s="103" t="str">
        <f>IF($B26&lt;10,"",IFERROR(GETPIVOTDATA("AMOUNT",'Table 1 3 Amount Pivot'!$A$3,"STAFF_GROUP",$A26,"PAYMENT_TYPE",G$5), "-"))</f>
        <v>-</v>
      </c>
      <c r="H26" s="23" t="str">
        <f>IF($B26&lt;10,"",IFERROR(GETPIVOTDATA("AMOUNT",'Table 1 3 Amount Pivot'!$A$3,"STAFF_GROUP",$A26,"PAYMENT_TYPE",H$5), "-"))</f>
        <v>-</v>
      </c>
      <c r="I26" s="23" t="str">
        <f>IF($B26&lt;10,"",IFERROR(GETPIVOTDATA("AMOUNT",'Table 1 3 Amount Pivot'!$A$3,"STAFF_GROUP",$A26,"PAYMENT_TYPE",I$5), "-"))</f>
        <v>-</v>
      </c>
      <c r="J26" s="23" t="str">
        <f>IF($B26&lt;10,"",IFERROR(GETPIVOTDATA("AMOUNT",'Table 1 3 Amount Pivot'!$A$3,"STAFF_GROUP",$A26,"PAYMENT_TYPE",J$5), "-"))</f>
        <v>-</v>
      </c>
      <c r="K26" s="23" t="str">
        <f>IF($B26&lt;10,"",IFERROR(GETPIVOTDATA("AMOUNT",'Table 1 3 Amount Pivot'!$A$3,"STAFF_GROUP",$A26,"PAYMENT_TYPE",K$5), "-"))</f>
        <v>-</v>
      </c>
      <c r="L26" s="23" t="str">
        <f>IF($B26&lt;10,"",IFERROR(GETPIVOTDATA("AMOUNT",'Table 1 3 Amount Pivot'!$A$3,"STAFF_GROUP",$A26,"PAYMENT_TYPE",L$5), "-"))</f>
        <v>-</v>
      </c>
      <c r="M26" s="23" t="str">
        <f>IF($B26&lt;10,"",IFERROR(GETPIVOTDATA("AMOUNT",'Table 1 3 Amount Pivot'!$A$3,"STAFF_GROUP",$A26,"PAYMENT_TYPE",M$5), "-"))</f>
        <v>-</v>
      </c>
      <c r="N26" s="23" t="str">
        <f>IF($B26&lt;10,"",IFERROR(GETPIVOTDATA("AMOUNT",'Table 1 3 Amount Pivot'!$A$3,"STAFF_GROUP",$A26,"PAYMENT_TYPE",N$5), "-"))</f>
        <v>-</v>
      </c>
      <c r="O26" s="23" t="str">
        <f>IF($B26&lt;10,"",IFERROR(GETPIVOTDATA("AMOUNT",'Table 1 3 Amount Pivot'!$A$3,"STAFF_GROUP",$A26,"PAYMENT_TYPE",O$5), "-"))</f>
        <v>-</v>
      </c>
      <c r="P26" s="23" t="str">
        <f>IF($B26&lt;10,"",IFERROR(GETPIVOTDATA("AMOUNT",'Table 1 3 Amount Pivot'!$A$3,"STAFF_GROUP",$A26,"PAYMENT_TYPE",P$5), "-"))</f>
        <v>-</v>
      </c>
      <c r="Q26" s="103" t="str">
        <f>IF($B26&lt;10,"",IFERROR(GETPIVOTDATA("AMOUNT",'Table 1 3 Amount Pivot'!$A$3,"STAFF_GROUP",$A26,"PAYMENT_TYPE",Q$5), "-"))</f>
        <v>-</v>
      </c>
      <c r="R26" s="104" t="str">
        <f>IF(B26&lt;10,"",IFERROR(GETPIVOTDATA("SAMPLE_SIZE",'Table 1 3 Sample Pivot'!$A$3,"STAFF_GROUP",$A26,"PAYMENT_TYPE","PUBGRP_020_EARNINGS")/12, "-"))</f>
        <v>-</v>
      </c>
    </row>
    <row r="27" spans="1:21" ht="18" customHeight="1" x14ac:dyDescent="0.2">
      <c r="A27" s="14" t="s">
        <v>177</v>
      </c>
      <c r="B27" s="102" t="str">
        <f>IFERROR(GETPIVOTDATA("SAMPLE_SIZE",'Table 1 3 Sample Pivot'!$A$3,"STAFF_GROUP",$A27,"PAYMENT_TYPE","PUBGRP_010_BASIC_PAY_PER_FTE")/12, "-")</f>
        <v>-</v>
      </c>
      <c r="C27" s="103" t="str">
        <f>IF($B27&lt;10,"",IFERROR(GETPIVOTDATA("AMOUNT",'Table 1 3 Amount Pivot'!$A$3,"STAFF_GROUP",$A27,"PAYMENT_TYPE",C$5), "-"))</f>
        <v>-</v>
      </c>
      <c r="D27" s="104" t="str">
        <f t="shared" ref="D27" si="2">IF(B27&lt;10,"",B27)</f>
        <v>-</v>
      </c>
      <c r="E27" s="105" t="str">
        <f>IF($B27&lt;10,"",IFERROR(GETPIVOTDATA("AMOUNT",'Table 1 3 Amount Pivot'!$A$3,"STAFF_GROUP",$A27,"PAYMENT_TYPE",E$5), "-"))</f>
        <v>-</v>
      </c>
      <c r="F27" s="23" t="str">
        <f>IF($B27&lt;10,"",IFERROR(GETPIVOTDATA("AMOUNT",'Table 1 3 Amount Pivot'!$A$3,"STAFF_GROUP",$A27,"PAYMENT_TYPE",F$5), "-"))</f>
        <v>-</v>
      </c>
      <c r="G27" s="103" t="str">
        <f>IF($B27&lt;10,"",IFERROR(GETPIVOTDATA("AMOUNT",'Table 1 3 Amount Pivot'!$A$3,"STAFF_GROUP",$A27,"PAYMENT_TYPE",G$5), "-"))</f>
        <v>-</v>
      </c>
      <c r="H27" s="23" t="str">
        <f>IF($B27&lt;10,"",IFERROR(GETPIVOTDATA("AMOUNT",'Table 1 3 Amount Pivot'!$A$3,"STAFF_GROUP",$A27,"PAYMENT_TYPE",H$5), "-"))</f>
        <v>-</v>
      </c>
      <c r="I27" s="23" t="str">
        <f>IF($B27&lt;10,"",IFERROR(GETPIVOTDATA("AMOUNT",'Table 1 3 Amount Pivot'!$A$3,"STAFF_GROUP",$A27,"PAYMENT_TYPE",I$5), "-"))</f>
        <v>-</v>
      </c>
      <c r="J27" s="23" t="str">
        <f>IF($B27&lt;10,"",IFERROR(GETPIVOTDATA("AMOUNT",'Table 1 3 Amount Pivot'!$A$3,"STAFF_GROUP",$A27,"PAYMENT_TYPE",J$5), "-"))</f>
        <v>-</v>
      </c>
      <c r="K27" s="23" t="str">
        <f>IF($B27&lt;10,"",IFERROR(GETPIVOTDATA("AMOUNT",'Table 1 3 Amount Pivot'!$A$3,"STAFF_GROUP",$A27,"PAYMENT_TYPE",K$5), "-"))</f>
        <v>-</v>
      </c>
      <c r="L27" s="23" t="str">
        <f>IF($B27&lt;10,"",IFERROR(GETPIVOTDATA("AMOUNT",'Table 1 3 Amount Pivot'!$A$3,"STAFF_GROUP",$A27,"PAYMENT_TYPE",L$5), "-"))</f>
        <v>-</v>
      </c>
      <c r="M27" s="23" t="str">
        <f>IF($B27&lt;10,"",IFERROR(GETPIVOTDATA("AMOUNT",'Table 1 3 Amount Pivot'!$A$3,"STAFF_GROUP",$A27,"PAYMENT_TYPE",M$5), "-"))</f>
        <v>-</v>
      </c>
      <c r="N27" s="23" t="str">
        <f>IF($B27&lt;10,"",IFERROR(GETPIVOTDATA("AMOUNT",'Table 1 3 Amount Pivot'!$A$3,"STAFF_GROUP",$A27,"PAYMENT_TYPE",N$5), "-"))</f>
        <v>-</v>
      </c>
      <c r="O27" s="23" t="str">
        <f>IF($B27&lt;10,"",IFERROR(GETPIVOTDATA("AMOUNT",'Table 1 3 Amount Pivot'!$A$3,"STAFF_GROUP",$A27,"PAYMENT_TYPE",O$5), "-"))</f>
        <v>-</v>
      </c>
      <c r="P27" s="23" t="str">
        <f>IF($B27&lt;10,"",IFERROR(GETPIVOTDATA("AMOUNT",'Table 1 3 Amount Pivot'!$A$3,"STAFF_GROUP",$A27,"PAYMENT_TYPE",P$5), "-"))</f>
        <v>-</v>
      </c>
      <c r="Q27" s="103" t="str">
        <f>IF($B27&lt;10,"",IFERROR(GETPIVOTDATA("AMOUNT",'Table 1 3 Amount Pivot'!$A$3,"STAFF_GROUP",$A27,"PAYMENT_TYPE",Q$5), "-"))</f>
        <v>-</v>
      </c>
      <c r="R27" s="104" t="str">
        <f>IF(B27&lt;10,"",IFERROR(GETPIVOTDATA("SAMPLE_SIZE",'Table 1 3 Sample Pivot'!$A$3,"STAFF_GROUP",$A27,"PAYMENT_TYPE","PUBGRP_020_EARNINGS")/12, "-"))</f>
        <v>-</v>
      </c>
    </row>
    <row r="28" spans="1:21" ht="18" customHeight="1" x14ac:dyDescent="0.2">
      <c r="A28" s="14" t="s">
        <v>23</v>
      </c>
      <c r="B28" s="102" t="str">
        <f>IFERROR(GETPIVOTDATA("SAMPLE_SIZE",'Table 1 3 Sample Pivot'!$A$3,"STAFF_GROUP",$A28,"PAYMENT_TYPE","PUBGRP_010_BASIC_PAY_PER_FTE")/12, "-")</f>
        <v>-</v>
      </c>
      <c r="C28" s="103" t="str">
        <f>IF($B28&lt;10,"",IFERROR(GETPIVOTDATA("AMOUNT",'Table 1 3 Amount Pivot'!$A$3,"STAFF_GROUP",$A28,"PAYMENT_TYPE",C$5), "-"))</f>
        <v>-</v>
      </c>
      <c r="D28" s="104" t="str">
        <f t="shared" si="0"/>
        <v>-</v>
      </c>
      <c r="E28" s="105" t="str">
        <f>IF($B28&lt;10,"",IFERROR(GETPIVOTDATA("AMOUNT",'Table 1 3 Amount Pivot'!$A$3,"STAFF_GROUP",$A28,"PAYMENT_TYPE",E$5), "-"))</f>
        <v>-</v>
      </c>
      <c r="F28" s="23" t="str">
        <f>IF($B28&lt;10,"",IFERROR(GETPIVOTDATA("AMOUNT",'Table 1 3 Amount Pivot'!$A$3,"STAFF_GROUP",$A28,"PAYMENT_TYPE",F$5), "-"))</f>
        <v>-</v>
      </c>
      <c r="G28" s="103" t="str">
        <f>IF($B28&lt;10,"",IFERROR(GETPIVOTDATA("AMOUNT",'Table 1 3 Amount Pivot'!$A$3,"STAFF_GROUP",$A28,"PAYMENT_TYPE",G$5), "-"))</f>
        <v>-</v>
      </c>
      <c r="H28" s="23" t="str">
        <f>IF($B28&lt;10,"",IFERROR(GETPIVOTDATA("AMOUNT",'Table 1 3 Amount Pivot'!$A$3,"STAFF_GROUP",$A28,"PAYMENT_TYPE",H$5), "-"))</f>
        <v>-</v>
      </c>
      <c r="I28" s="23" t="str">
        <f>IF($B28&lt;10,"",IFERROR(GETPIVOTDATA("AMOUNT",'Table 1 3 Amount Pivot'!$A$3,"STAFF_GROUP",$A28,"PAYMENT_TYPE",I$5), "-"))</f>
        <v>-</v>
      </c>
      <c r="J28" s="23" t="str">
        <f>IF($B28&lt;10,"",IFERROR(GETPIVOTDATA("AMOUNT",'Table 1 3 Amount Pivot'!$A$3,"STAFF_GROUP",$A28,"PAYMENT_TYPE",J$5), "-"))</f>
        <v>-</v>
      </c>
      <c r="K28" s="23" t="str">
        <f>IF($B28&lt;10,"",IFERROR(GETPIVOTDATA("AMOUNT",'Table 1 3 Amount Pivot'!$A$3,"STAFF_GROUP",$A28,"PAYMENT_TYPE",K$5), "-"))</f>
        <v>-</v>
      </c>
      <c r="L28" s="23" t="str">
        <f>IF($B28&lt;10,"",IFERROR(GETPIVOTDATA("AMOUNT",'Table 1 3 Amount Pivot'!$A$3,"STAFF_GROUP",$A28,"PAYMENT_TYPE",L$5), "-"))</f>
        <v>-</v>
      </c>
      <c r="M28" s="23" t="str">
        <f>IF($B28&lt;10,"",IFERROR(GETPIVOTDATA("AMOUNT",'Table 1 3 Amount Pivot'!$A$3,"STAFF_GROUP",$A28,"PAYMENT_TYPE",M$5), "-"))</f>
        <v>-</v>
      </c>
      <c r="N28" s="23" t="str">
        <f>IF($B28&lt;10,"",IFERROR(GETPIVOTDATA("AMOUNT",'Table 1 3 Amount Pivot'!$A$3,"STAFF_GROUP",$A28,"PAYMENT_TYPE",N$5), "-"))</f>
        <v>-</v>
      </c>
      <c r="O28" s="23" t="str">
        <f>IF($B28&lt;10,"",IFERROR(GETPIVOTDATA("AMOUNT",'Table 1 3 Amount Pivot'!$A$3,"STAFF_GROUP",$A28,"PAYMENT_TYPE",O$5), "-"))</f>
        <v>-</v>
      </c>
      <c r="P28" s="23" t="str">
        <f>IF($B28&lt;10,"",IFERROR(GETPIVOTDATA("AMOUNT",'Table 1 3 Amount Pivot'!$A$3,"STAFF_GROUP",$A28,"PAYMENT_TYPE",P$5), "-"))</f>
        <v>-</v>
      </c>
      <c r="Q28" s="103" t="str">
        <f>IF($B28&lt;10,"",IFERROR(GETPIVOTDATA("AMOUNT",'Table 1 3 Amount Pivot'!$A$3,"STAFF_GROUP",$A28,"PAYMENT_TYPE",Q$5), "-"))</f>
        <v>-</v>
      </c>
      <c r="R28" s="104" t="str">
        <f>IF(B28&lt;10,"",IFERROR(GETPIVOTDATA("SAMPLE_SIZE",'Table 1 3 Sample Pivot'!$A$3,"STAFF_GROUP",$A28,"PAYMENT_TYPE","PUBGRP_020_EARNINGS")/12, "-"))</f>
        <v>-</v>
      </c>
    </row>
    <row r="29" spans="1:21" s="2" customFormat="1" ht="24.6" customHeight="1" x14ac:dyDescent="0.2">
      <c r="A29" s="2" t="s">
        <v>14</v>
      </c>
      <c r="B29" s="97" t="str">
        <f>IFERROR(GETPIVOTDATA("SAMPLE_SIZE",'Table 1 3 Sample Pivot'!$A$3,"STAFF_GROUP",$A29,"PAYMENT_TYPE","PUBGRP_010_BASIC_PAY_PER_FTE")/12, "-")</f>
        <v>-</v>
      </c>
      <c r="C29" s="98" t="str">
        <f>IF($B29&lt;10,"",IFERROR(GETPIVOTDATA("AMOUNT",'Table 1 3 Amount Pivot'!$A$3,"STAFF_GROUP",$A29,"PAYMENT_TYPE",C$5), "-"))</f>
        <v>-</v>
      </c>
      <c r="D29" s="99" t="str">
        <f t="shared" si="0"/>
        <v>-</v>
      </c>
      <c r="E29" s="100" t="str">
        <f>IF($B29&lt;10,"",IFERROR(GETPIVOTDATA("AMOUNT",'Table 1 3 Amount Pivot'!$A$3,"STAFF_GROUP",$A29,"PAYMENT_TYPE",E$5), "-"))</f>
        <v>-</v>
      </c>
      <c r="F29" s="101" t="str">
        <f>IF($B29&lt;10,"",IFERROR(GETPIVOTDATA("AMOUNT",'Table 1 3 Amount Pivot'!$A$3,"STAFF_GROUP",$A29,"PAYMENT_TYPE",F$5), "-"))</f>
        <v>-</v>
      </c>
      <c r="G29" s="98" t="str">
        <f>IF($B29&lt;10,"",IFERROR(GETPIVOTDATA("AMOUNT",'Table 1 3 Amount Pivot'!$A$3,"STAFF_GROUP",$A29,"PAYMENT_TYPE",G$5), "-"))</f>
        <v>-</v>
      </c>
      <c r="H29" s="101" t="str">
        <f>IF($B29&lt;10,"",IFERROR(GETPIVOTDATA("AMOUNT",'Table 1 3 Amount Pivot'!$A$3,"STAFF_GROUP",$A29,"PAYMENT_TYPE",H$5), "-"))</f>
        <v>-</v>
      </c>
      <c r="I29" s="101" t="str">
        <f>IF($B29&lt;10,"",IFERROR(GETPIVOTDATA("AMOUNT",'Table 1 3 Amount Pivot'!$A$3,"STAFF_GROUP",$A29,"PAYMENT_TYPE",I$5), "-"))</f>
        <v>-</v>
      </c>
      <c r="J29" s="101" t="str">
        <f>IF($B29&lt;10,"",IFERROR(GETPIVOTDATA("AMOUNT",'Table 1 3 Amount Pivot'!$A$3,"STAFF_GROUP",$A29,"PAYMENT_TYPE",J$5), "-"))</f>
        <v>-</v>
      </c>
      <c r="K29" s="101" t="str">
        <f>IF($B29&lt;10,"",IFERROR(GETPIVOTDATA("AMOUNT",'Table 1 3 Amount Pivot'!$A$3,"STAFF_GROUP",$A29,"PAYMENT_TYPE",K$5), "-"))</f>
        <v>-</v>
      </c>
      <c r="L29" s="101" t="str">
        <f>IF($B29&lt;10,"",IFERROR(GETPIVOTDATA("AMOUNT",'Table 1 3 Amount Pivot'!$A$3,"STAFF_GROUP",$A29,"PAYMENT_TYPE",L$5), "-"))</f>
        <v>-</v>
      </c>
      <c r="M29" s="101" t="str">
        <f>IF($B29&lt;10,"",IFERROR(GETPIVOTDATA("AMOUNT",'Table 1 3 Amount Pivot'!$A$3,"STAFF_GROUP",$A29,"PAYMENT_TYPE",M$5), "-"))</f>
        <v>-</v>
      </c>
      <c r="N29" s="101" t="str">
        <f>IF($B29&lt;10,"",IFERROR(GETPIVOTDATA("AMOUNT",'Table 1 3 Amount Pivot'!$A$3,"STAFF_GROUP",$A29,"PAYMENT_TYPE",N$5), "-"))</f>
        <v>-</v>
      </c>
      <c r="O29" s="101" t="str">
        <f>IF($B29&lt;10,"",IFERROR(GETPIVOTDATA("AMOUNT",'Table 1 3 Amount Pivot'!$A$3,"STAFF_GROUP",$A29,"PAYMENT_TYPE",O$5), "-"))</f>
        <v>-</v>
      </c>
      <c r="P29" s="101" t="str">
        <f>IF($B29&lt;10,"",IFERROR(GETPIVOTDATA("AMOUNT",'Table 1 3 Amount Pivot'!$A$3,"STAFF_GROUP",$A29,"PAYMENT_TYPE",P$5), "-"))</f>
        <v>-</v>
      </c>
      <c r="Q29" s="98" t="str">
        <f>IF($B29&lt;10,"",IFERROR(GETPIVOTDATA("AMOUNT",'Table 1 3 Amount Pivot'!$A$3,"STAFF_GROUP",$A29,"PAYMENT_TYPE",Q$5), "-"))</f>
        <v>-</v>
      </c>
      <c r="R29" s="99" t="str">
        <f>IF(B29&lt;10,"",IFERROR(GETPIVOTDATA("SAMPLE_SIZE",'Table 1 3 Sample Pivot'!$A$3,"STAFF_GROUP",$A29,"PAYMENT_TYPE","PUBGRP_020_EARNINGS")/12, "-"))</f>
        <v>-</v>
      </c>
    </row>
    <row r="30" spans="1:21" ht="18" customHeight="1" x14ac:dyDescent="0.2">
      <c r="A30" s="14" t="s">
        <v>16</v>
      </c>
      <c r="B30" s="102" t="str">
        <f>IFERROR(GETPIVOTDATA("SAMPLE_SIZE",'Table 1 3 Sample Pivot'!$A$3,"STAFF_GROUP",$A30,"PAYMENT_TYPE","PUBGRP_010_BASIC_PAY_PER_FTE")/12, "-")</f>
        <v>-</v>
      </c>
      <c r="C30" s="103" t="str">
        <f>IF($B30&lt;10,"",IFERROR(GETPIVOTDATA("AMOUNT",'Table 1 3 Amount Pivot'!$A$3,"STAFF_GROUP",$A30,"PAYMENT_TYPE",C$5), "-"))</f>
        <v>-</v>
      </c>
      <c r="D30" s="104" t="str">
        <f t="shared" si="0"/>
        <v>-</v>
      </c>
      <c r="E30" s="105" t="str">
        <f>IF($B30&lt;10,"",IFERROR(GETPIVOTDATA("AMOUNT",'Table 1 3 Amount Pivot'!$A$3,"STAFF_GROUP",$A30,"PAYMENT_TYPE",E$5), "-"))</f>
        <v>-</v>
      </c>
      <c r="F30" s="23" t="str">
        <f>IF($B30&lt;10,"",IFERROR(GETPIVOTDATA("AMOUNT",'Table 1 3 Amount Pivot'!$A$3,"STAFF_GROUP",$A30,"PAYMENT_TYPE",F$5), "-"))</f>
        <v>-</v>
      </c>
      <c r="G30" s="103" t="str">
        <f>IF($B30&lt;10,"",IFERROR(GETPIVOTDATA("AMOUNT",'Table 1 3 Amount Pivot'!$A$3,"STAFF_GROUP",$A30,"PAYMENT_TYPE",G$5), "-"))</f>
        <v>-</v>
      </c>
      <c r="H30" s="23" t="str">
        <f>IF($B30&lt;10,"",IFERROR(GETPIVOTDATA("AMOUNT",'Table 1 3 Amount Pivot'!$A$3,"STAFF_GROUP",$A30,"PAYMENT_TYPE",H$5), "-"))</f>
        <v>-</v>
      </c>
      <c r="I30" s="23" t="str">
        <f>IF($B30&lt;10,"",IFERROR(GETPIVOTDATA("AMOUNT",'Table 1 3 Amount Pivot'!$A$3,"STAFF_GROUP",$A30,"PAYMENT_TYPE",I$5), "-"))</f>
        <v>-</v>
      </c>
      <c r="J30" s="23" t="str">
        <f>IF($B30&lt;10,"",IFERROR(GETPIVOTDATA("AMOUNT",'Table 1 3 Amount Pivot'!$A$3,"STAFF_GROUP",$A30,"PAYMENT_TYPE",J$5), "-"))</f>
        <v>-</v>
      </c>
      <c r="K30" s="23" t="str">
        <f>IF($B30&lt;10,"",IFERROR(GETPIVOTDATA("AMOUNT",'Table 1 3 Amount Pivot'!$A$3,"STAFF_GROUP",$A30,"PAYMENT_TYPE",K$5), "-"))</f>
        <v>-</v>
      </c>
      <c r="L30" s="23" t="str">
        <f>IF($B30&lt;10,"",IFERROR(GETPIVOTDATA("AMOUNT",'Table 1 3 Amount Pivot'!$A$3,"STAFF_GROUP",$A30,"PAYMENT_TYPE",L$5), "-"))</f>
        <v>-</v>
      </c>
      <c r="M30" s="23" t="str">
        <f>IF($B30&lt;10,"",IFERROR(GETPIVOTDATA("AMOUNT",'Table 1 3 Amount Pivot'!$A$3,"STAFF_GROUP",$A30,"PAYMENT_TYPE",M$5), "-"))</f>
        <v>-</v>
      </c>
      <c r="N30" s="23" t="str">
        <f>IF($B30&lt;10,"",IFERROR(GETPIVOTDATA("AMOUNT",'Table 1 3 Amount Pivot'!$A$3,"STAFF_GROUP",$A30,"PAYMENT_TYPE",N$5), "-"))</f>
        <v>-</v>
      </c>
      <c r="O30" s="23" t="str">
        <f>IF($B30&lt;10,"",IFERROR(GETPIVOTDATA("AMOUNT",'Table 1 3 Amount Pivot'!$A$3,"STAFF_GROUP",$A30,"PAYMENT_TYPE",O$5), "-"))</f>
        <v>-</v>
      </c>
      <c r="P30" s="23" t="str">
        <f>IF($B30&lt;10,"",IFERROR(GETPIVOTDATA("AMOUNT",'Table 1 3 Amount Pivot'!$A$3,"STAFF_GROUP",$A30,"PAYMENT_TYPE",P$5), "-"))</f>
        <v>-</v>
      </c>
      <c r="Q30" s="103" t="str">
        <f>IF($B30&lt;10,"",IFERROR(GETPIVOTDATA("AMOUNT",'Table 1 3 Amount Pivot'!$A$3,"STAFF_GROUP",$A30,"PAYMENT_TYPE",Q$5), "-"))</f>
        <v>-</v>
      </c>
      <c r="R30" s="104" t="str">
        <f>IF(B30&lt;10,"",IFERROR(GETPIVOTDATA("SAMPLE_SIZE",'Table 1 3 Sample Pivot'!$A$3,"STAFF_GROUP",$A30,"PAYMENT_TYPE","PUBGRP_020_EARNINGS")/12, "-"))</f>
        <v>-</v>
      </c>
    </row>
    <row r="31" spans="1:21" ht="18" customHeight="1" x14ac:dyDescent="0.2">
      <c r="A31" s="14" t="s">
        <v>25</v>
      </c>
      <c r="B31" s="102" t="str">
        <f>IFERROR(GETPIVOTDATA("SAMPLE_SIZE",'Table 1 3 Sample Pivot'!$A$3,"STAFF_GROUP",$A31,"PAYMENT_TYPE","PUBGRP_010_BASIC_PAY_PER_FTE")/12, "-")</f>
        <v>-</v>
      </c>
      <c r="C31" s="103" t="str">
        <f>IF($B31&lt;10,"",IFERROR(GETPIVOTDATA("AMOUNT",'Table 1 3 Amount Pivot'!$A$3,"STAFF_GROUP",$A31,"PAYMENT_TYPE",C$5), "-"))</f>
        <v>-</v>
      </c>
      <c r="D31" s="104" t="str">
        <f t="shared" si="0"/>
        <v>-</v>
      </c>
      <c r="E31" s="105" t="str">
        <f>IF($B31&lt;10,"",IFERROR(GETPIVOTDATA("AMOUNT",'Table 1 3 Amount Pivot'!$A$3,"STAFF_GROUP",$A31,"PAYMENT_TYPE",E$5), "-"))</f>
        <v>-</v>
      </c>
      <c r="F31" s="23" t="str">
        <f>IF($B31&lt;10,"",IFERROR(GETPIVOTDATA("AMOUNT",'Table 1 3 Amount Pivot'!$A$3,"STAFF_GROUP",$A31,"PAYMENT_TYPE",F$5), "-"))</f>
        <v>-</v>
      </c>
      <c r="G31" s="103" t="str">
        <f>IF($B31&lt;10,"",IFERROR(GETPIVOTDATA("AMOUNT",'Table 1 3 Amount Pivot'!$A$3,"STAFF_GROUP",$A31,"PAYMENT_TYPE",G$5), "-"))</f>
        <v>-</v>
      </c>
      <c r="H31" s="23" t="str">
        <f>IF($B31&lt;10,"",IFERROR(GETPIVOTDATA("AMOUNT",'Table 1 3 Amount Pivot'!$A$3,"STAFF_GROUP",$A31,"PAYMENT_TYPE",H$5), "-"))</f>
        <v>-</v>
      </c>
      <c r="I31" s="23" t="str">
        <f>IF($B31&lt;10,"",IFERROR(GETPIVOTDATA("AMOUNT",'Table 1 3 Amount Pivot'!$A$3,"STAFF_GROUP",$A31,"PAYMENT_TYPE",I$5), "-"))</f>
        <v>-</v>
      </c>
      <c r="J31" s="23" t="str">
        <f>IF($B31&lt;10,"",IFERROR(GETPIVOTDATA("AMOUNT",'Table 1 3 Amount Pivot'!$A$3,"STAFF_GROUP",$A31,"PAYMENT_TYPE",J$5), "-"))</f>
        <v>-</v>
      </c>
      <c r="K31" s="23" t="str">
        <f>IF($B31&lt;10,"",IFERROR(GETPIVOTDATA("AMOUNT",'Table 1 3 Amount Pivot'!$A$3,"STAFF_GROUP",$A31,"PAYMENT_TYPE",K$5), "-"))</f>
        <v>-</v>
      </c>
      <c r="L31" s="23" t="str">
        <f>IF($B31&lt;10,"",IFERROR(GETPIVOTDATA("AMOUNT",'Table 1 3 Amount Pivot'!$A$3,"STAFF_GROUP",$A31,"PAYMENT_TYPE",L$5), "-"))</f>
        <v>-</v>
      </c>
      <c r="M31" s="23" t="str">
        <f>IF($B31&lt;10,"",IFERROR(GETPIVOTDATA("AMOUNT",'Table 1 3 Amount Pivot'!$A$3,"STAFF_GROUP",$A31,"PAYMENT_TYPE",M$5), "-"))</f>
        <v>-</v>
      </c>
      <c r="N31" s="23" t="str">
        <f>IF($B31&lt;10,"",IFERROR(GETPIVOTDATA("AMOUNT",'Table 1 3 Amount Pivot'!$A$3,"STAFF_GROUP",$A31,"PAYMENT_TYPE",N$5), "-"))</f>
        <v>-</v>
      </c>
      <c r="O31" s="23" t="str">
        <f>IF($B31&lt;10,"",IFERROR(GETPIVOTDATA("AMOUNT",'Table 1 3 Amount Pivot'!$A$3,"STAFF_GROUP",$A31,"PAYMENT_TYPE",O$5), "-"))</f>
        <v>-</v>
      </c>
      <c r="P31" s="23" t="str">
        <f>IF($B31&lt;10,"",IFERROR(GETPIVOTDATA("AMOUNT",'Table 1 3 Amount Pivot'!$A$3,"STAFF_GROUP",$A31,"PAYMENT_TYPE",P$5), "-"))</f>
        <v>-</v>
      </c>
      <c r="Q31" s="103" t="str">
        <f>IF($B31&lt;10,"",IFERROR(GETPIVOTDATA("AMOUNT",'Table 1 3 Amount Pivot'!$A$3,"STAFF_GROUP",$A31,"PAYMENT_TYPE",Q$5), "-"))</f>
        <v>-</v>
      </c>
      <c r="R31" s="104" t="str">
        <f>IF(B31&lt;10,"",IFERROR(GETPIVOTDATA("SAMPLE_SIZE",'Table 1 3 Sample Pivot'!$A$3,"STAFF_GROUP",$A31,"PAYMENT_TYPE","PUBGRP_020_EARNINGS")/12, "-"))</f>
        <v>-</v>
      </c>
    </row>
    <row r="32" spans="1:21" ht="18" customHeight="1" x14ac:dyDescent="0.2">
      <c r="A32" s="14" t="s">
        <v>17</v>
      </c>
      <c r="B32" s="102" t="str">
        <f>IFERROR(GETPIVOTDATA("SAMPLE_SIZE",'Table 1 3 Sample Pivot'!$A$3,"STAFF_GROUP",$A32,"PAYMENT_TYPE","PUBGRP_010_BASIC_PAY_PER_FTE")/12, "-")</f>
        <v>-</v>
      </c>
      <c r="C32" s="103" t="str">
        <f>IF($B32&lt;10,"",IFERROR(GETPIVOTDATA("AMOUNT",'Table 1 3 Amount Pivot'!$A$3,"STAFF_GROUP",$A32,"PAYMENT_TYPE",C$5), "-"))</f>
        <v>-</v>
      </c>
      <c r="D32" s="104" t="str">
        <f t="shared" si="0"/>
        <v>-</v>
      </c>
      <c r="E32" s="105" t="str">
        <f>IF($B32&lt;10,"",IFERROR(GETPIVOTDATA("AMOUNT",'Table 1 3 Amount Pivot'!$A$3,"STAFF_GROUP",$A32,"PAYMENT_TYPE",E$5), "-"))</f>
        <v>-</v>
      </c>
      <c r="F32" s="23" t="str">
        <f>IF($B32&lt;10,"",IFERROR(GETPIVOTDATA("AMOUNT",'Table 1 3 Amount Pivot'!$A$3,"STAFF_GROUP",$A32,"PAYMENT_TYPE",F$5), "-"))</f>
        <v>-</v>
      </c>
      <c r="G32" s="103" t="str">
        <f>IF($B32&lt;10,"",IFERROR(GETPIVOTDATA("AMOUNT",'Table 1 3 Amount Pivot'!$A$3,"STAFF_GROUP",$A32,"PAYMENT_TYPE",G$5), "-"))</f>
        <v>-</v>
      </c>
      <c r="H32" s="23" t="str">
        <f>IF($B32&lt;10,"",IFERROR(GETPIVOTDATA("AMOUNT",'Table 1 3 Amount Pivot'!$A$3,"STAFF_GROUP",$A32,"PAYMENT_TYPE",H$5), "-"))</f>
        <v>-</v>
      </c>
      <c r="I32" s="23" t="str">
        <f>IF($B32&lt;10,"",IFERROR(GETPIVOTDATA("AMOUNT",'Table 1 3 Amount Pivot'!$A$3,"STAFF_GROUP",$A32,"PAYMENT_TYPE",I$5), "-"))</f>
        <v>-</v>
      </c>
      <c r="J32" s="23" t="str">
        <f>IF($B32&lt;10,"",IFERROR(GETPIVOTDATA("AMOUNT",'Table 1 3 Amount Pivot'!$A$3,"STAFF_GROUP",$A32,"PAYMENT_TYPE",J$5), "-"))</f>
        <v>-</v>
      </c>
      <c r="K32" s="23" t="str">
        <f>IF($B32&lt;10,"",IFERROR(GETPIVOTDATA("AMOUNT",'Table 1 3 Amount Pivot'!$A$3,"STAFF_GROUP",$A32,"PAYMENT_TYPE",K$5), "-"))</f>
        <v>-</v>
      </c>
      <c r="L32" s="23" t="str">
        <f>IF($B32&lt;10,"",IFERROR(GETPIVOTDATA("AMOUNT",'Table 1 3 Amount Pivot'!$A$3,"STAFF_GROUP",$A32,"PAYMENT_TYPE",L$5), "-"))</f>
        <v>-</v>
      </c>
      <c r="M32" s="23" t="str">
        <f>IF($B32&lt;10,"",IFERROR(GETPIVOTDATA("AMOUNT",'Table 1 3 Amount Pivot'!$A$3,"STAFF_GROUP",$A32,"PAYMENT_TYPE",M$5), "-"))</f>
        <v>-</v>
      </c>
      <c r="N32" s="23" t="str">
        <f>IF($B32&lt;10,"",IFERROR(GETPIVOTDATA("AMOUNT",'Table 1 3 Amount Pivot'!$A$3,"STAFF_GROUP",$A32,"PAYMENT_TYPE",N$5), "-"))</f>
        <v>-</v>
      </c>
      <c r="O32" s="23" t="str">
        <f>IF($B32&lt;10,"",IFERROR(GETPIVOTDATA("AMOUNT",'Table 1 3 Amount Pivot'!$A$3,"STAFF_GROUP",$A32,"PAYMENT_TYPE",O$5), "-"))</f>
        <v>-</v>
      </c>
      <c r="P32" s="23" t="str">
        <f>IF($B32&lt;10,"",IFERROR(GETPIVOTDATA("AMOUNT",'Table 1 3 Amount Pivot'!$A$3,"STAFF_GROUP",$A32,"PAYMENT_TYPE",P$5), "-"))</f>
        <v>-</v>
      </c>
      <c r="Q32" s="103" t="str">
        <f>IF($B32&lt;10,"",IFERROR(GETPIVOTDATA("AMOUNT",'Table 1 3 Amount Pivot'!$A$3,"STAFF_GROUP",$A32,"PAYMENT_TYPE",Q$5), "-"))</f>
        <v>-</v>
      </c>
      <c r="R32" s="104" t="str">
        <f>IF(B32&lt;10,"",IFERROR(GETPIVOTDATA("SAMPLE_SIZE",'Table 1 3 Sample Pivot'!$A$3,"STAFF_GROUP",$A32,"PAYMENT_TYPE","PUBGRP_020_EARNINGS")/12, "-"))</f>
        <v>-</v>
      </c>
    </row>
    <row r="33" spans="1:18" ht="18" customHeight="1" x14ac:dyDescent="0.2">
      <c r="A33" s="14" t="s">
        <v>19</v>
      </c>
      <c r="B33" s="102" t="str">
        <f>IFERROR(GETPIVOTDATA("SAMPLE_SIZE",'Table 1 3 Sample Pivot'!$A$3,"STAFF_GROUP",$A33,"PAYMENT_TYPE","PUBGRP_010_BASIC_PAY_PER_FTE")/12, "-")</f>
        <v>-</v>
      </c>
      <c r="C33" s="103" t="str">
        <f>IF($B33&lt;10,"",IFERROR(GETPIVOTDATA("AMOUNT",'Table 1 3 Amount Pivot'!$A$3,"STAFF_GROUP",$A33,"PAYMENT_TYPE",C$5), "-"))</f>
        <v>-</v>
      </c>
      <c r="D33" s="104" t="str">
        <f t="shared" si="0"/>
        <v>-</v>
      </c>
      <c r="E33" s="105" t="str">
        <f>IF($B33&lt;10,"",IFERROR(GETPIVOTDATA("AMOUNT",'Table 1 3 Amount Pivot'!$A$3,"STAFF_GROUP",$A33,"PAYMENT_TYPE",E$5), "-"))</f>
        <v>-</v>
      </c>
      <c r="F33" s="23" t="str">
        <f>IF($B33&lt;10,"",IFERROR(GETPIVOTDATA("AMOUNT",'Table 1 3 Amount Pivot'!$A$3,"STAFF_GROUP",$A33,"PAYMENT_TYPE",F$5), "-"))</f>
        <v>-</v>
      </c>
      <c r="G33" s="103" t="str">
        <f>IF($B33&lt;10,"",IFERROR(GETPIVOTDATA("AMOUNT",'Table 1 3 Amount Pivot'!$A$3,"STAFF_GROUP",$A33,"PAYMENT_TYPE",G$5), "-"))</f>
        <v>-</v>
      </c>
      <c r="H33" s="23" t="str">
        <f>IF($B33&lt;10,"",IFERROR(GETPIVOTDATA("AMOUNT",'Table 1 3 Amount Pivot'!$A$3,"STAFF_GROUP",$A33,"PAYMENT_TYPE",H$5), "-"))</f>
        <v>-</v>
      </c>
      <c r="I33" s="23" t="str">
        <f>IF($B33&lt;10,"",IFERROR(GETPIVOTDATA("AMOUNT",'Table 1 3 Amount Pivot'!$A$3,"STAFF_GROUP",$A33,"PAYMENT_TYPE",I$5), "-"))</f>
        <v>-</v>
      </c>
      <c r="J33" s="23" t="str">
        <f>IF($B33&lt;10,"",IFERROR(GETPIVOTDATA("AMOUNT",'Table 1 3 Amount Pivot'!$A$3,"STAFF_GROUP",$A33,"PAYMENT_TYPE",J$5), "-"))</f>
        <v>-</v>
      </c>
      <c r="K33" s="23" t="str">
        <f>IF($B33&lt;10,"",IFERROR(GETPIVOTDATA("AMOUNT",'Table 1 3 Amount Pivot'!$A$3,"STAFF_GROUP",$A33,"PAYMENT_TYPE",K$5), "-"))</f>
        <v>-</v>
      </c>
      <c r="L33" s="23" t="str">
        <f>IF($B33&lt;10,"",IFERROR(GETPIVOTDATA("AMOUNT",'Table 1 3 Amount Pivot'!$A$3,"STAFF_GROUP",$A33,"PAYMENT_TYPE",L$5), "-"))</f>
        <v>-</v>
      </c>
      <c r="M33" s="23" t="str">
        <f>IF($B33&lt;10,"",IFERROR(GETPIVOTDATA("AMOUNT",'Table 1 3 Amount Pivot'!$A$3,"STAFF_GROUP",$A33,"PAYMENT_TYPE",M$5), "-"))</f>
        <v>-</v>
      </c>
      <c r="N33" s="23" t="str">
        <f>IF($B33&lt;10,"",IFERROR(GETPIVOTDATA("AMOUNT",'Table 1 3 Amount Pivot'!$A$3,"STAFF_GROUP",$A33,"PAYMENT_TYPE",N$5), "-"))</f>
        <v>-</v>
      </c>
      <c r="O33" s="23" t="str">
        <f>IF($B33&lt;10,"",IFERROR(GETPIVOTDATA("AMOUNT",'Table 1 3 Amount Pivot'!$A$3,"STAFF_GROUP",$A33,"PAYMENT_TYPE",O$5), "-"))</f>
        <v>-</v>
      </c>
      <c r="P33" s="23" t="str">
        <f>IF($B33&lt;10,"",IFERROR(GETPIVOTDATA("AMOUNT",'Table 1 3 Amount Pivot'!$A$3,"STAFF_GROUP",$A33,"PAYMENT_TYPE",P$5), "-"))</f>
        <v>-</v>
      </c>
      <c r="Q33" s="103" t="str">
        <f>IF($B33&lt;10,"",IFERROR(GETPIVOTDATA("AMOUNT",'Table 1 3 Amount Pivot'!$A$3,"STAFF_GROUP",$A33,"PAYMENT_TYPE",Q$5), "-"))</f>
        <v>-</v>
      </c>
      <c r="R33" s="104" t="str">
        <f>IF(B33&lt;10,"",IFERROR(GETPIVOTDATA("SAMPLE_SIZE",'Table 1 3 Sample Pivot'!$A$3,"STAFF_GROUP",$A33,"PAYMENT_TYPE","PUBGRP_020_EARNINGS")/12, "-"))</f>
        <v>-</v>
      </c>
    </row>
    <row r="34" spans="1:18" s="2" customFormat="1" ht="24.6" customHeight="1" x14ac:dyDescent="0.2">
      <c r="A34" s="90" t="s">
        <v>22</v>
      </c>
      <c r="B34" s="107" t="str">
        <f>IFERROR(GETPIVOTDATA("SAMPLE_SIZE",'Table 1 3 Sample Pivot'!$A$3,"STAFF_GROUP",$A34,"PAYMENT_TYPE","PUBGRP_010_BASIC_PAY_PER_FTE")/12, "-")</f>
        <v>-</v>
      </c>
      <c r="C34" s="108" t="str">
        <f>IF($B34&lt;10,"",IFERROR(GETPIVOTDATA("AMOUNT",'Table 1 3 Amount Pivot'!$A$3,"STAFF_GROUP",$A34,"PAYMENT_TYPE",C$5), "-"))</f>
        <v>-</v>
      </c>
      <c r="D34" s="109" t="str">
        <f t="shared" si="0"/>
        <v>-</v>
      </c>
      <c r="E34" s="110" t="str">
        <f>IF($B34&lt;10,"",IFERROR(GETPIVOTDATA("AMOUNT",'Table 1 3 Amount Pivot'!$A$3,"STAFF_GROUP",$A34,"PAYMENT_TYPE",E$5), "-"))</f>
        <v>-</v>
      </c>
      <c r="F34" s="111" t="str">
        <f>IF($B34&lt;10,"",IFERROR(GETPIVOTDATA("AMOUNT",'Table 1 3 Amount Pivot'!$A$3,"STAFF_GROUP",$A34,"PAYMENT_TYPE",F$5), "-"))</f>
        <v>-</v>
      </c>
      <c r="G34" s="108" t="str">
        <f>IF($B34&lt;10,"",IFERROR(GETPIVOTDATA("AMOUNT",'Table 1 3 Amount Pivot'!$A$3,"STAFF_GROUP",$A34,"PAYMENT_TYPE",G$5), "-"))</f>
        <v>-</v>
      </c>
      <c r="H34" s="111" t="str">
        <f>IF($B34&lt;10,"",IFERROR(GETPIVOTDATA("AMOUNT",'Table 1 3 Amount Pivot'!$A$3,"STAFF_GROUP",$A34,"PAYMENT_TYPE",H$5), "-"))</f>
        <v>-</v>
      </c>
      <c r="I34" s="111" t="str">
        <f>IF($B34&lt;10,"",IFERROR(GETPIVOTDATA("AMOUNT",'Table 1 3 Amount Pivot'!$A$3,"STAFF_GROUP",$A34,"PAYMENT_TYPE",I$5), "-"))</f>
        <v>-</v>
      </c>
      <c r="J34" s="111" t="str">
        <f>IF($B34&lt;10,"",IFERROR(GETPIVOTDATA("AMOUNT",'Table 1 3 Amount Pivot'!$A$3,"STAFF_GROUP",$A34,"PAYMENT_TYPE",J$5), "-"))</f>
        <v>-</v>
      </c>
      <c r="K34" s="111" t="str">
        <f>IF($B34&lt;10,"",IFERROR(GETPIVOTDATA("AMOUNT",'Table 1 3 Amount Pivot'!$A$3,"STAFF_GROUP",$A34,"PAYMENT_TYPE",K$5), "-"))</f>
        <v>-</v>
      </c>
      <c r="L34" s="111" t="str">
        <f>IF($B34&lt;10,"",IFERROR(GETPIVOTDATA("AMOUNT",'Table 1 3 Amount Pivot'!$A$3,"STAFF_GROUP",$A34,"PAYMENT_TYPE",L$5), "-"))</f>
        <v>-</v>
      </c>
      <c r="M34" s="111" t="str">
        <f>IF($B34&lt;10,"",IFERROR(GETPIVOTDATA("AMOUNT",'Table 1 3 Amount Pivot'!$A$3,"STAFF_GROUP",$A34,"PAYMENT_TYPE",M$5), "-"))</f>
        <v>-</v>
      </c>
      <c r="N34" s="111" t="str">
        <f>IF($B34&lt;10,"",IFERROR(GETPIVOTDATA("AMOUNT",'Table 1 3 Amount Pivot'!$A$3,"STAFF_GROUP",$A34,"PAYMENT_TYPE",N$5), "-"))</f>
        <v>-</v>
      </c>
      <c r="O34" s="111" t="str">
        <f>IF($B34&lt;10,"",IFERROR(GETPIVOTDATA("AMOUNT",'Table 1 3 Amount Pivot'!$A$3,"STAFF_GROUP",$A34,"PAYMENT_TYPE",O$5), "-"))</f>
        <v>-</v>
      </c>
      <c r="P34" s="111" t="str">
        <f>IF($B34&lt;10,"",IFERROR(GETPIVOTDATA("AMOUNT",'Table 1 3 Amount Pivot'!$A$3,"STAFF_GROUP",$A34,"PAYMENT_TYPE",P$5), "-"))</f>
        <v>-</v>
      </c>
      <c r="Q34" s="108" t="str">
        <f>IF($B34&lt;10,"",IFERROR(GETPIVOTDATA("AMOUNT",'Table 1 3 Amount Pivot'!$A$3,"STAFF_GROUP",$A34,"PAYMENT_TYPE",Q$5), "-"))</f>
        <v>-</v>
      </c>
      <c r="R34" s="109" t="str">
        <f>IF(B34&lt;10,"",IFERROR(GETPIVOTDATA("SAMPLE_SIZE",'Table 1 3 Sample Pivot'!$A$3,"STAFF_GROUP",$A34,"PAYMENT_TYPE","PUBGRP_020_EARNINGS")/12, "-"))</f>
        <v>-</v>
      </c>
    </row>
    <row r="35" spans="1:18" ht="15" x14ac:dyDescent="0.25">
      <c r="A35" s="112"/>
      <c r="B35" s="17"/>
      <c r="C35" s="18"/>
      <c r="D35" s="19"/>
      <c r="E35" s="18"/>
      <c r="F35" s="10"/>
      <c r="G35" s="10"/>
      <c r="H35" s="10"/>
      <c r="I35" s="10"/>
      <c r="J35" s="10"/>
      <c r="K35" s="10"/>
      <c r="L35" s="10"/>
      <c r="M35" s="10"/>
      <c r="N35" s="10"/>
      <c r="O35" s="10"/>
      <c r="P35" s="10"/>
      <c r="Q35" s="10"/>
      <c r="R35" s="11"/>
    </row>
    <row r="36" spans="1:18" ht="14.25" x14ac:dyDescent="0.2">
      <c r="A36" s="113"/>
      <c r="B36" s="20"/>
    </row>
    <row r="39" spans="1:18" x14ac:dyDescent="0.2">
      <c r="A39" s="6"/>
      <c r="B39" s="6"/>
    </row>
    <row r="40" spans="1:18" s="3" customFormat="1" x14ac:dyDescent="0.2">
      <c r="A40" s="5"/>
      <c r="B40" s="5"/>
      <c r="D40" s="4"/>
      <c r="R40" s="4"/>
    </row>
    <row r="41" spans="1:18" s="3" customFormat="1" x14ac:dyDescent="0.2">
      <c r="A41" s="6"/>
      <c r="B41" s="6"/>
      <c r="D41" s="4"/>
      <c r="R41" s="4"/>
    </row>
    <row r="42" spans="1:18" s="3" customFormat="1" x14ac:dyDescent="0.2">
      <c r="A42" s="6"/>
      <c r="B42" s="6"/>
      <c r="D42" s="4"/>
      <c r="R42" s="4"/>
    </row>
    <row r="43" spans="1:18" s="3" customFormat="1" ht="15.6" customHeight="1" x14ac:dyDescent="0.2">
      <c r="A43" s="6"/>
      <c r="B43" s="6"/>
      <c r="D43" s="4"/>
      <c r="R43" s="4"/>
    </row>
    <row r="44" spans="1:18" s="3" customFormat="1" x14ac:dyDescent="0.2">
      <c r="A44" s="6"/>
      <c r="B44" s="6"/>
      <c r="D44" s="4"/>
      <c r="R44" s="4"/>
    </row>
    <row r="45" spans="1:18" s="3" customFormat="1" x14ac:dyDescent="0.2">
      <c r="A45" s="5"/>
      <c r="B45" s="5"/>
      <c r="D45" s="4"/>
      <c r="R45" s="4"/>
    </row>
    <row r="46" spans="1:18" s="3" customFormat="1" x14ac:dyDescent="0.2">
      <c r="A46" s="5"/>
      <c r="B46" s="5"/>
      <c r="D46" s="4"/>
      <c r="R46" s="4"/>
    </row>
    <row r="47" spans="1:18" s="3" customFormat="1" x14ac:dyDescent="0.2">
      <c r="A47" s="5"/>
      <c r="B47" s="5"/>
      <c r="D47" s="4"/>
      <c r="R47" s="4"/>
    </row>
    <row r="48" spans="1:18" s="3" customFormat="1" x14ac:dyDescent="0.2">
      <c r="A48" s="5"/>
      <c r="B48" s="5"/>
      <c r="D48" s="4"/>
      <c r="R48" s="4"/>
    </row>
    <row r="49" spans="1:18" s="3" customFormat="1" x14ac:dyDescent="0.2">
      <c r="A49" s="5"/>
      <c r="B49" s="5"/>
      <c r="D49" s="4"/>
      <c r="R49" s="4"/>
    </row>
    <row r="50" spans="1:18" s="3" customFormat="1" x14ac:dyDescent="0.2">
      <c r="A50" s="5"/>
      <c r="B50" s="5"/>
      <c r="D50" s="4"/>
      <c r="R50" s="4"/>
    </row>
    <row r="51" spans="1:18" s="3" customFormat="1" x14ac:dyDescent="0.2">
      <c r="A51" s="5"/>
      <c r="B51" s="5"/>
      <c r="D51" s="4"/>
      <c r="R51" s="4"/>
    </row>
    <row r="52" spans="1:18" s="3" customFormat="1" x14ac:dyDescent="0.2">
      <c r="A52" s="5"/>
      <c r="B52" s="5"/>
      <c r="D52" s="4"/>
      <c r="R52" s="4"/>
    </row>
    <row r="53" spans="1:18" s="3" customFormat="1" x14ac:dyDescent="0.2">
      <c r="A53" s="5"/>
      <c r="B53" s="5"/>
      <c r="D53" s="4"/>
      <c r="R53" s="4"/>
    </row>
    <row r="54" spans="1:18" s="3" customFormat="1" x14ac:dyDescent="0.2">
      <c r="A54" s="5"/>
      <c r="B54" s="5"/>
      <c r="D54" s="4"/>
      <c r="R54" s="4"/>
    </row>
    <row r="55" spans="1:18" s="3" customFormat="1" x14ac:dyDescent="0.2">
      <c r="A55" s="5"/>
      <c r="B55" s="5"/>
      <c r="D55" s="4"/>
      <c r="R55" s="4"/>
    </row>
    <row r="56" spans="1:18" s="3" customFormat="1" x14ac:dyDescent="0.2">
      <c r="A56" s="21"/>
      <c r="B56" s="5"/>
      <c r="D56" s="4"/>
      <c r="R56" s="4"/>
    </row>
    <row r="57" spans="1:18" s="3" customFormat="1" x14ac:dyDescent="0.2">
      <c r="A57" s="22"/>
      <c r="B57" s="21"/>
      <c r="D57" s="4"/>
      <c r="R57" s="4"/>
    </row>
    <row r="58" spans="1:18" s="3" customFormat="1" x14ac:dyDescent="0.2">
      <c r="A58" s="22"/>
      <c r="B58" s="22"/>
      <c r="D58" s="4"/>
      <c r="R58" s="4"/>
    </row>
  </sheetData>
  <conditionalFormatting sqref="B3">
    <cfRule type="cellIs" dxfId="44" priority="1" operator="notEqual">
      <formula>$B$4</formula>
    </cfRule>
    <cfRule type="cellIs" dxfId="43" priority="2" operator="equal">
      <formula>$B$4</formula>
    </cfRule>
  </conditionalFormatting>
  <conditionalFormatting sqref="B8:B34">
    <cfRule type="cellIs" dxfId="0" priority="3" operator="lessThan">
      <formula>10</formula>
    </cfRule>
  </conditionalFormatting>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D785-9DBB-4B56-811A-BE3268309800}">
  <dimension ref="A1:R55"/>
  <sheetViews>
    <sheetView zoomScale="70" zoomScaleNormal="70" workbookViewId="0"/>
  </sheetViews>
  <sheetFormatPr defaultRowHeight="15" x14ac:dyDescent="0.2"/>
  <cols>
    <col min="1" max="1" width="40.44140625" style="27" customWidth="1"/>
    <col min="2" max="2" width="18.33203125" style="27" customWidth="1"/>
    <col min="3" max="3" width="10.6640625" style="34" customWidth="1"/>
    <col min="4" max="5" width="10.6640625" customWidth="1"/>
  </cols>
  <sheetData>
    <row r="1" spans="1:18" x14ac:dyDescent="0.2">
      <c r="A1" s="25" t="s">
        <v>162</v>
      </c>
      <c r="B1" s="25"/>
    </row>
    <row r="2" spans="1:18" x14ac:dyDescent="0.2">
      <c r="A2" s="80" t="s">
        <v>154</v>
      </c>
      <c r="B2" s="26"/>
    </row>
    <row r="3" spans="1:18" s="5" customFormat="1" ht="12.75" x14ac:dyDescent="0.2">
      <c r="A3" s="81" t="s">
        <v>66</v>
      </c>
      <c r="B3" s="81">
        <f>COUNTA(A8:A34)</f>
        <v>27</v>
      </c>
      <c r="C3" s="3"/>
      <c r="D3" s="4"/>
      <c r="E3" s="3"/>
      <c r="F3" s="3"/>
      <c r="G3" s="3"/>
      <c r="H3" s="3"/>
      <c r="I3" s="3"/>
      <c r="J3" s="3"/>
      <c r="K3" s="3"/>
      <c r="L3" s="3"/>
      <c r="M3" s="3"/>
      <c r="N3" s="3"/>
      <c r="O3" s="3"/>
      <c r="P3" s="3"/>
      <c r="Q3" s="3"/>
      <c r="R3" s="4"/>
    </row>
    <row r="4" spans="1:18" s="5" customFormat="1" ht="12.75" x14ac:dyDescent="0.2">
      <c r="A4" s="82" t="s">
        <v>67</v>
      </c>
      <c r="B4" s="82">
        <f>COUNTA('Table 1 3 Amount Pivot'!B5:B35)</f>
        <v>1</v>
      </c>
      <c r="C4" s="3"/>
      <c r="D4" s="4"/>
      <c r="E4" s="3"/>
      <c r="F4" s="3"/>
      <c r="G4" s="3"/>
      <c r="H4" s="3"/>
      <c r="I4" s="3"/>
      <c r="J4" s="3"/>
      <c r="K4" s="3"/>
      <c r="L4" s="3"/>
      <c r="M4" s="3"/>
      <c r="N4" s="3"/>
      <c r="O4" s="3"/>
      <c r="P4" s="3"/>
      <c r="Q4" s="3"/>
      <c r="R4" s="4"/>
    </row>
    <row r="5" spans="1:18" x14ac:dyDescent="0.2">
      <c r="A5" s="114" t="s">
        <v>2</v>
      </c>
      <c r="C5" s="42"/>
      <c r="D5" s="42"/>
      <c r="E5" s="42"/>
    </row>
    <row r="6" spans="1:18" x14ac:dyDescent="0.2">
      <c r="A6" s="27" t="s">
        <v>94</v>
      </c>
      <c r="C6" s="42"/>
      <c r="D6" s="42"/>
      <c r="E6" s="42"/>
    </row>
    <row r="7" spans="1:18" s="118" customFormat="1" ht="38.25" x14ac:dyDescent="0.2">
      <c r="A7" s="115" t="s">
        <v>0</v>
      </c>
      <c r="B7" s="116" t="s">
        <v>65</v>
      </c>
      <c r="C7" s="117" t="s">
        <v>58</v>
      </c>
      <c r="D7" s="117" t="s">
        <v>59</v>
      </c>
      <c r="E7" s="117" t="s">
        <v>60</v>
      </c>
    </row>
    <row r="8" spans="1:18" s="119" customFormat="1" ht="28.5" customHeight="1" x14ac:dyDescent="0.25">
      <c r="A8" s="29" t="s">
        <v>1</v>
      </c>
      <c r="B8" s="97" t="str">
        <f>IFERROR(GETPIVOTDATA("SAMPLE_SIZE",'Table 1 3 Sample Pivot'!$A$3,"STAFF_GROUP",$A8,"PAYMENT_TYPE","PUBGRP_010_BASIC_PAY_PER_FTE")/12, "-")</f>
        <v>-</v>
      </c>
      <c r="C8" s="101" t="str">
        <f>IF($B8&lt;10,"",IFERROR(GETPIVOTDATA("AMOUNT",'Table 1 1 Amount Pivot'!$A$3,"STAFF_GROUP",$A8,"PAYMENT_TYPE",$A$5), "-"))</f>
        <v>-</v>
      </c>
      <c r="D8" s="101" t="str">
        <f>IF($B8&lt;10,"",IFERROR(GETPIVOTDATA("AMOUNT",'Table 1 2 Amount Pivot'!$A$3,"STAFF_GROUP",$A8,"PAYMENT_TYPE",$A$5), "-"))</f>
        <v>-</v>
      </c>
      <c r="E8" s="101" t="str">
        <f>IF($B8&lt;10,"",IFERROR(GETPIVOTDATA("AMOUNT",'Table 1 3 Amount Pivot'!$A$3,"STAFF_GROUP",$A8,"PAYMENT_TYPE",$A$5), "-"))</f>
        <v>-</v>
      </c>
    </row>
    <row r="9" spans="1:18" s="119" customFormat="1" ht="28.5" customHeight="1" x14ac:dyDescent="0.25">
      <c r="A9" s="30" t="s">
        <v>3</v>
      </c>
      <c r="B9" s="97" t="str">
        <f>IFERROR(GETPIVOTDATA("SAMPLE_SIZE",'Table 1 3 Sample Pivot'!$A$3,"STAFF_GROUP",$A9,"PAYMENT_TYPE","PUBGRP_010_BASIC_PAY_PER_FTE")/12, "-")</f>
        <v>-</v>
      </c>
      <c r="C9" s="101" t="str">
        <f>IF($B9&lt;10,"",IFERROR(GETPIVOTDATA("AMOUNT",'Table 1 1 Amount Pivot'!$A$3,"STAFF_GROUP",$A9,"PAYMENT_TYPE",$A$5), "-"))</f>
        <v>-</v>
      </c>
      <c r="D9" s="101" t="str">
        <f>IF($B9&lt;10,"",IFERROR(GETPIVOTDATA("AMOUNT",'Table 1 2 Amount Pivot'!$A$3,"STAFF_GROUP",$A9,"PAYMENT_TYPE",$A$5), "-"))</f>
        <v>-</v>
      </c>
      <c r="E9" s="101" t="str">
        <f>IF($B9&lt;10,"",IFERROR(GETPIVOTDATA("AMOUNT",'Table 1 3 Amount Pivot'!$A$3,"STAFF_GROUP",$A9,"PAYMENT_TYPE",$A$5), "-"))</f>
        <v>-</v>
      </c>
    </row>
    <row r="10" spans="1:18" s="119" customFormat="1" ht="28.5" customHeight="1" x14ac:dyDescent="0.25">
      <c r="A10" s="30" t="s">
        <v>48</v>
      </c>
      <c r="B10" s="97" t="str">
        <f>IFERROR(GETPIVOTDATA("SAMPLE_SIZE",'Table 1 3 Sample Pivot'!$A$3,"STAFF_GROUP",$A10,"PAYMENT_TYPE","PUBGRP_010_BASIC_PAY_PER_FTE")/12, "-")</f>
        <v>-</v>
      </c>
      <c r="C10" s="101" t="str">
        <f>IF($B10&lt;10,"",IFERROR(GETPIVOTDATA("AMOUNT",'Table 1 1 Amount Pivot'!$A$3,"STAFF_GROUP",$A10,"PAYMENT_TYPE",$A$5), "-"))</f>
        <v>-</v>
      </c>
      <c r="D10" s="101" t="str">
        <f>IF($B10&lt;10,"",IFERROR(GETPIVOTDATA("AMOUNT",'Table 1 2 Amount Pivot'!$A$3,"STAFF_GROUP",$A10,"PAYMENT_TYPE",$A$5), "-"))</f>
        <v>-</v>
      </c>
      <c r="E10" s="101" t="str">
        <f>IF($B10&lt;10,"",IFERROR(GETPIVOTDATA("AMOUNT",'Table 1 3 Amount Pivot'!$A$3,"STAFF_GROUP",$A10,"PAYMENT_TYPE",$A$5), "-"))</f>
        <v>-</v>
      </c>
    </row>
    <row r="11" spans="1:18" s="160" customFormat="1" x14ac:dyDescent="0.2">
      <c r="A11" s="31" t="s">
        <v>13</v>
      </c>
      <c r="B11" s="102" t="str">
        <f>IFERROR(GETPIVOTDATA("SAMPLE_SIZE",'Table 1 3 Sample Pivot'!$A$3,"STAFF_GROUP",$A11,"PAYMENT_TYPE","PUBGRP_010_BASIC_PAY_PER_FTE")/12, "-")</f>
        <v>-</v>
      </c>
      <c r="C11" s="23" t="str">
        <f>IF($B11&lt;10,"",IFERROR(GETPIVOTDATA("AMOUNT",'Table 1 1 Amount Pivot'!$A$3,"STAFF_GROUP",$A11,"PAYMENT_TYPE",$A$5), "-"))</f>
        <v>-</v>
      </c>
      <c r="D11" s="23" t="str">
        <f>IF($B11&lt;10,"",IFERROR(GETPIVOTDATA("AMOUNT",'Table 1 2 Amount Pivot'!$A$3,"STAFF_GROUP",$A11,"PAYMENT_TYPE",$A$5), "-"))</f>
        <v>-</v>
      </c>
      <c r="E11" s="23" t="str">
        <f>IF($B11&lt;10,"",IFERROR(GETPIVOTDATA("AMOUNT",'Table 1 3 Amount Pivot'!$A$3,"STAFF_GROUP",$A11,"PAYMENT_TYPE",$A$5), "-"))</f>
        <v>-</v>
      </c>
    </row>
    <row r="12" spans="1:18" s="160" customFormat="1" x14ac:dyDescent="0.2">
      <c r="A12" s="32" t="s">
        <v>10</v>
      </c>
      <c r="B12" s="102" t="str">
        <f>IFERROR(GETPIVOTDATA("SAMPLE_SIZE",'Table 1 3 Sample Pivot'!$A$3,"STAFF_GROUP",$A12,"PAYMENT_TYPE","PUBGRP_010_BASIC_PAY_PER_FTE")/12, "-")</f>
        <v>-</v>
      </c>
      <c r="C12" s="23" t="str">
        <f>IF($B12&lt;10,"",IFERROR(GETPIVOTDATA("AMOUNT",'Table 1 1 Amount Pivot'!$A$3,"STAFF_GROUP",$A12,"PAYMENT_TYPE",$A$5), "-"))</f>
        <v>-</v>
      </c>
      <c r="D12" s="23" t="str">
        <f>IF($B12&lt;10,"",IFERROR(GETPIVOTDATA("AMOUNT",'Table 1 2 Amount Pivot'!$A$3,"STAFF_GROUP",$A12,"PAYMENT_TYPE",$A$5), "-"))</f>
        <v>-</v>
      </c>
      <c r="E12" s="23" t="str">
        <f>IF($B12&lt;10,"",IFERROR(GETPIVOTDATA("AMOUNT",'Table 1 3 Amount Pivot'!$A$3,"STAFF_GROUP",$A12,"PAYMENT_TYPE",$A$5), "-"))</f>
        <v>-</v>
      </c>
    </row>
    <row r="13" spans="1:18" s="160" customFormat="1" x14ac:dyDescent="0.2">
      <c r="A13" s="33" t="s">
        <v>8</v>
      </c>
      <c r="B13" s="102" t="str">
        <f>IFERROR(GETPIVOTDATA("SAMPLE_SIZE",'Table 1 3 Sample Pivot'!$A$3,"STAFF_GROUP",$A13,"PAYMENT_TYPE","PUBGRP_010_BASIC_PAY_PER_FTE")/12, "-")</f>
        <v>-</v>
      </c>
      <c r="C13" s="23" t="str">
        <f>IF($B13&lt;10,"",IFERROR(GETPIVOTDATA("AMOUNT",'Table 1 1 Amount Pivot'!$A$3,"STAFF_GROUP",$A13,"PAYMENT_TYPE",$A$5), "-"))</f>
        <v>-</v>
      </c>
      <c r="D13" s="23" t="str">
        <f>IF($B13&lt;10,"",IFERROR(GETPIVOTDATA("AMOUNT",'Table 1 2 Amount Pivot'!$A$3,"STAFF_GROUP",$A13,"PAYMENT_TYPE",$A$5), "-"))</f>
        <v>-</v>
      </c>
      <c r="E13" s="23" t="str">
        <f>IF($B13&lt;10,"",IFERROR(GETPIVOTDATA("AMOUNT",'Table 1 3 Amount Pivot'!$A$3,"STAFF_GROUP",$A13,"PAYMENT_TYPE",$A$5), "-"))</f>
        <v>-</v>
      </c>
    </row>
    <row r="14" spans="1:18" s="160" customFormat="1" x14ac:dyDescent="0.2">
      <c r="A14" s="33" t="s">
        <v>5</v>
      </c>
      <c r="B14" s="102" t="str">
        <f>IFERROR(GETPIVOTDATA("SAMPLE_SIZE",'Table 1 3 Sample Pivot'!$A$3,"STAFF_GROUP",$A14,"PAYMENT_TYPE","PUBGRP_010_BASIC_PAY_PER_FTE")/12, "-")</f>
        <v>-</v>
      </c>
      <c r="C14" s="23" t="str">
        <f>IF($B14&lt;10,"",IFERROR(GETPIVOTDATA("AMOUNT",'Table 1 1 Amount Pivot'!$A$3,"STAFF_GROUP",$A14,"PAYMENT_TYPE",$A$5), "-"))</f>
        <v>-</v>
      </c>
      <c r="D14" s="23" t="str">
        <f>IF($B14&lt;10,"",IFERROR(GETPIVOTDATA("AMOUNT",'Table 1 2 Amount Pivot'!$A$3,"STAFF_GROUP",$A14,"PAYMENT_TYPE",$A$5), "-"))</f>
        <v>-</v>
      </c>
      <c r="E14" s="23" t="str">
        <f>IF($B14&lt;10,"",IFERROR(GETPIVOTDATA("AMOUNT",'Table 1 3 Amount Pivot'!$A$3,"STAFF_GROUP",$A14,"PAYMENT_TYPE",$A$5), "-"))</f>
        <v>-</v>
      </c>
    </row>
    <row r="15" spans="1:18" s="160" customFormat="1" x14ac:dyDescent="0.2">
      <c r="A15" s="31" t="s">
        <v>4</v>
      </c>
      <c r="B15" s="102" t="str">
        <f>IFERROR(GETPIVOTDATA("SAMPLE_SIZE",'Table 1 3 Sample Pivot'!$A$3,"STAFF_GROUP",$A15,"PAYMENT_TYPE","PUBGRP_010_BASIC_PAY_PER_FTE")/12, "-")</f>
        <v>-</v>
      </c>
      <c r="C15" s="23" t="str">
        <f>IF($B15&lt;10,"",IFERROR(GETPIVOTDATA("AMOUNT",'Table 1 1 Amount Pivot'!$A$3,"STAFF_GROUP",$A15,"PAYMENT_TYPE",$A$5), "-"))</f>
        <v>-</v>
      </c>
      <c r="D15" s="23" t="str">
        <f>IF($B15&lt;10,"",IFERROR(GETPIVOTDATA("AMOUNT",'Table 1 2 Amount Pivot'!$A$3,"STAFF_GROUP",$A15,"PAYMENT_TYPE",$A$5), "-"))</f>
        <v>-</v>
      </c>
      <c r="E15" s="23" t="str">
        <f>IF($B15&lt;10,"",IFERROR(GETPIVOTDATA("AMOUNT",'Table 1 3 Amount Pivot'!$A$3,"STAFF_GROUP",$A15,"PAYMENT_TYPE",$A$5), "-"))</f>
        <v>-</v>
      </c>
    </row>
    <row r="16" spans="1:18" s="160" customFormat="1" x14ac:dyDescent="0.2">
      <c r="A16" s="33" t="s">
        <v>12</v>
      </c>
      <c r="B16" s="102" t="str">
        <f>IFERROR(GETPIVOTDATA("SAMPLE_SIZE",'Table 1 3 Sample Pivot'!$A$3,"STAFF_GROUP",$A16,"PAYMENT_TYPE","PUBGRP_010_BASIC_PAY_PER_FTE")/12, "-")</f>
        <v>-</v>
      </c>
      <c r="C16" s="23" t="str">
        <f>IF($B16&lt;10,"",IFERROR(GETPIVOTDATA("AMOUNT",'Table 1 1 Amount Pivot'!$A$3,"STAFF_GROUP",$A16,"PAYMENT_TYPE",$A$5), "-"))</f>
        <v>-</v>
      </c>
      <c r="D16" s="23" t="str">
        <f>IF($B16&lt;10,"",IFERROR(GETPIVOTDATA("AMOUNT",'Table 1 2 Amount Pivot'!$A$3,"STAFF_GROUP",$A16,"PAYMENT_TYPE",$A$5), "-"))</f>
        <v>-</v>
      </c>
      <c r="E16" s="23" t="str">
        <f>IF($B16&lt;10,"",IFERROR(GETPIVOTDATA("AMOUNT",'Table 1 3 Amount Pivot'!$A$3,"STAFF_GROUP",$A16,"PAYMENT_TYPE",$A$5), "-"))</f>
        <v>-</v>
      </c>
    </row>
    <row r="17" spans="1:5" s="160" customFormat="1" x14ac:dyDescent="0.2">
      <c r="A17" s="33" t="s">
        <v>7</v>
      </c>
      <c r="B17" s="102" t="str">
        <f>IFERROR(GETPIVOTDATA("SAMPLE_SIZE",'Table 1 3 Sample Pivot'!$A$3,"STAFF_GROUP",$A17,"PAYMENT_TYPE","PUBGRP_010_BASIC_PAY_PER_FTE")/12, "-")</f>
        <v>-</v>
      </c>
      <c r="C17" s="23" t="str">
        <f>IF($B17&lt;10,"",IFERROR(GETPIVOTDATA("AMOUNT",'Table 1 1 Amount Pivot'!$A$3,"STAFF_GROUP",$A17,"PAYMENT_TYPE",$A$5), "-"))</f>
        <v>-</v>
      </c>
      <c r="D17" s="23" t="str">
        <f>IF($B17&lt;10,"",IFERROR(GETPIVOTDATA("AMOUNT",'Table 1 2 Amount Pivot'!$A$3,"STAFF_GROUP",$A17,"PAYMENT_TYPE",$A$5), "-"))</f>
        <v>-</v>
      </c>
      <c r="E17" s="23" t="str">
        <f>IF($B17&lt;10,"",IFERROR(GETPIVOTDATA("AMOUNT",'Table 1 3 Amount Pivot'!$A$3,"STAFF_GROUP",$A17,"PAYMENT_TYPE",$A$5), "-"))</f>
        <v>-</v>
      </c>
    </row>
    <row r="18" spans="1:5" s="160" customFormat="1" x14ac:dyDescent="0.2">
      <c r="A18" s="33" t="s">
        <v>11</v>
      </c>
      <c r="B18" s="102" t="str">
        <f>IFERROR(GETPIVOTDATA("SAMPLE_SIZE",'Table 1 3 Sample Pivot'!$A$3,"STAFF_GROUP",$A18,"PAYMENT_TYPE","PUBGRP_010_BASIC_PAY_PER_FTE")/12, "-")</f>
        <v>-</v>
      </c>
      <c r="C18" s="23" t="str">
        <f>IF($B18&lt;10,"",IFERROR(GETPIVOTDATA("AMOUNT",'Table 1 1 Amount Pivot'!$A$3,"STAFF_GROUP",$A18,"PAYMENT_TYPE",$A$5), "-"))</f>
        <v>-</v>
      </c>
      <c r="D18" s="23" t="str">
        <f>IF($B18&lt;10,"",IFERROR(GETPIVOTDATA("AMOUNT",'Table 1 2 Amount Pivot'!$A$3,"STAFF_GROUP",$A18,"PAYMENT_TYPE",$A$5), "-"))</f>
        <v>-</v>
      </c>
      <c r="E18" s="23" t="str">
        <f>IF($B18&lt;10,"",IFERROR(GETPIVOTDATA("AMOUNT",'Table 1 3 Amount Pivot'!$A$3,"STAFF_GROUP",$A18,"PAYMENT_TYPE",$A$5), "-"))</f>
        <v>-</v>
      </c>
    </row>
    <row r="19" spans="1:5" s="160" customFormat="1" x14ac:dyDescent="0.2">
      <c r="A19" s="33" t="s">
        <v>6</v>
      </c>
      <c r="B19" s="102" t="str">
        <f>IFERROR(GETPIVOTDATA("SAMPLE_SIZE",'Table 1 3 Sample Pivot'!$A$3,"STAFF_GROUP",$A19,"PAYMENT_TYPE","PUBGRP_010_BASIC_PAY_PER_FTE")/12, "-")</f>
        <v>-</v>
      </c>
      <c r="C19" s="23" t="str">
        <f>IF($B19&lt;10,"",IFERROR(GETPIVOTDATA("AMOUNT",'Table 1 1 Amount Pivot'!$A$3,"STAFF_GROUP",$A19,"PAYMENT_TYPE",$A$5), "-"))</f>
        <v>-</v>
      </c>
      <c r="D19" s="23" t="str">
        <f>IF($B19&lt;10,"",IFERROR(GETPIVOTDATA("AMOUNT",'Table 1 2 Amount Pivot'!$A$3,"STAFF_GROUP",$A19,"PAYMENT_TYPE",$A$5), "-"))</f>
        <v>-</v>
      </c>
      <c r="E19" s="23" t="str">
        <f>IF($B19&lt;10,"",IFERROR(GETPIVOTDATA("AMOUNT",'Table 1 3 Amount Pivot'!$A$3,"STAFF_GROUP",$A19,"PAYMENT_TYPE",$A$5), "-"))</f>
        <v>-</v>
      </c>
    </row>
    <row r="20" spans="1:5" s="160" customFormat="1" x14ac:dyDescent="0.2">
      <c r="A20" s="33" t="s">
        <v>9</v>
      </c>
      <c r="B20" s="102" t="str">
        <f>IFERROR(GETPIVOTDATA("SAMPLE_SIZE",'Table 1 3 Sample Pivot'!$A$3,"STAFF_GROUP",$A20,"PAYMENT_TYPE","PUBGRP_010_BASIC_PAY_PER_FTE")/12, "-")</f>
        <v>-</v>
      </c>
      <c r="C20" s="23" t="str">
        <f>IF($B20&lt;10,"",IFERROR(GETPIVOTDATA("AMOUNT",'Table 1 1 Amount Pivot'!$A$3,"STAFF_GROUP",$A20,"PAYMENT_TYPE",$A$5), "-"))</f>
        <v>-</v>
      </c>
      <c r="D20" s="23" t="str">
        <f>IF($B20&lt;10,"",IFERROR(GETPIVOTDATA("AMOUNT",'Table 1 2 Amount Pivot'!$A$3,"STAFF_GROUP",$A20,"PAYMENT_TYPE",$A$5), "-"))</f>
        <v>-</v>
      </c>
      <c r="E20" s="23" t="str">
        <f>IF($B20&lt;10,"",IFERROR(GETPIVOTDATA("AMOUNT",'Table 1 3 Amount Pivot'!$A$3,"STAFF_GROUP",$A20,"PAYMENT_TYPE",$A$5), "-"))</f>
        <v>-</v>
      </c>
    </row>
    <row r="21" spans="1:5" s="119" customFormat="1" ht="28.5" customHeight="1" x14ac:dyDescent="0.25">
      <c r="A21" s="120" t="s">
        <v>20</v>
      </c>
      <c r="B21" s="97" t="str">
        <f>IFERROR(GETPIVOTDATA("SAMPLE_SIZE",'Table 1 3 Sample Pivot'!$A$3,"STAFF_GROUP",$A21,"PAYMENT_TYPE","PUBGRP_010_BASIC_PAY_PER_FTE")/12, "-")</f>
        <v>-</v>
      </c>
      <c r="C21" s="101" t="str">
        <f>IF($B21&lt;10,"",IFERROR(GETPIVOTDATA("AMOUNT",'Table 1 1 Amount Pivot'!$A$3,"STAFF_GROUP",$A21,"PAYMENT_TYPE",$A$5), "-"))</f>
        <v>-</v>
      </c>
      <c r="D21" s="101" t="str">
        <f>IF($B21&lt;10,"",IFERROR(GETPIVOTDATA("AMOUNT",'Table 1 2 Amount Pivot'!$A$3,"STAFF_GROUP",$A21,"PAYMENT_TYPE",$A$5), "-"))</f>
        <v>-</v>
      </c>
      <c r="E21" s="101" t="str">
        <f>IF($B21&lt;10,"",IFERROR(GETPIVOTDATA("AMOUNT",'Table 1 3 Amount Pivot'!$A$3,"STAFF_GROUP",$A21,"PAYMENT_TYPE",$A$5), "-"))</f>
        <v>-</v>
      </c>
    </row>
    <row r="22" spans="1:5" s="119" customFormat="1" ht="15.75" x14ac:dyDescent="0.25">
      <c r="A22" s="120" t="s">
        <v>21</v>
      </c>
      <c r="B22" s="97" t="str">
        <f>IFERROR(GETPIVOTDATA("SAMPLE_SIZE",'Table 1 3 Sample Pivot'!$A$3,"STAFF_GROUP",$A22,"PAYMENT_TYPE","PUBGRP_010_BASIC_PAY_PER_FTE")/12, "-")</f>
        <v>-</v>
      </c>
      <c r="C22" s="101" t="str">
        <f>IF($B22&lt;10,"",IFERROR(GETPIVOTDATA("AMOUNT",'Table 1 1 Amount Pivot'!$A$3,"STAFF_GROUP",$A22,"PAYMENT_TYPE",$A$5), "-"))</f>
        <v>-</v>
      </c>
      <c r="D22" s="101" t="str">
        <f>IF($B22&lt;10,"",IFERROR(GETPIVOTDATA("AMOUNT",'Table 1 2 Amount Pivot'!$A$3,"STAFF_GROUP",$A22,"PAYMENT_TYPE",$A$5), "-"))</f>
        <v>-</v>
      </c>
      <c r="E22" s="101" t="str">
        <f>IF($B22&lt;10,"",IFERROR(GETPIVOTDATA("AMOUNT",'Table 1 3 Amount Pivot'!$A$3,"STAFF_GROUP",$A22,"PAYMENT_TYPE",$A$5), "-"))</f>
        <v>-</v>
      </c>
    </row>
    <row r="23" spans="1:5" s="119" customFormat="1" ht="15.75" x14ac:dyDescent="0.25">
      <c r="A23" s="120" t="s">
        <v>176</v>
      </c>
      <c r="B23" s="97" t="str">
        <f>IFERROR(GETPIVOTDATA("SAMPLE_SIZE",'Table 1 3 Sample Pivot'!$A$3,"STAFF_GROUP",$A23,"PAYMENT_TYPE","PUBGRP_010_BASIC_PAY_PER_FTE")/12, "-")</f>
        <v>-</v>
      </c>
      <c r="C23" s="101" t="str">
        <f>IF($B23&lt;10,"",IFERROR(GETPIVOTDATA("AMOUNT",'Table 1 1 Amount Pivot'!$A$3,"STAFF_GROUP",$A23,"PAYMENT_TYPE",$A$5), "-"))</f>
        <v>-</v>
      </c>
      <c r="D23" s="101" t="str">
        <f>IF($B23&lt;10,"",IFERROR(GETPIVOTDATA("AMOUNT",'Table 1 2 Amount Pivot'!$A$3,"STAFF_GROUP",$A23,"PAYMENT_TYPE",$A$5), "-"))</f>
        <v>-</v>
      </c>
      <c r="E23" s="101" t="str">
        <f>IF($B23&lt;10,"",IFERROR(GETPIVOTDATA("AMOUNT",'Table 1 3 Amount Pivot'!$A$3,"STAFF_GROUP",$A23,"PAYMENT_TYPE",$A$5), "-"))</f>
        <v>-</v>
      </c>
    </row>
    <row r="24" spans="1:5" s="119" customFormat="1" ht="15.75" x14ac:dyDescent="0.25">
      <c r="A24" s="120" t="s">
        <v>24</v>
      </c>
      <c r="B24" s="97" t="str">
        <f>IFERROR(GETPIVOTDATA("SAMPLE_SIZE",'Table 1 3 Sample Pivot'!$A$3,"STAFF_GROUP",$A24,"PAYMENT_TYPE","PUBGRP_010_BASIC_PAY_PER_FTE")/12, "-")</f>
        <v>-</v>
      </c>
      <c r="C24" s="101" t="str">
        <f>IF($B24&lt;10,"",IFERROR(GETPIVOTDATA("AMOUNT",'Table 1 1 Amount Pivot'!$A$3,"STAFF_GROUP",$A24,"PAYMENT_TYPE",$A$5), "-"))</f>
        <v>-</v>
      </c>
      <c r="D24" s="101" t="str">
        <f>IF($B24&lt;10,"",IFERROR(GETPIVOTDATA("AMOUNT",'Table 1 2 Amount Pivot'!$A$3,"STAFF_GROUP",$A24,"PAYMENT_TYPE",$A$5), "-"))</f>
        <v>-</v>
      </c>
      <c r="E24" s="101" t="str">
        <f>IF($B24&lt;10,"",IFERROR(GETPIVOTDATA("AMOUNT",'Table 1 3 Amount Pivot'!$A$3,"STAFF_GROUP",$A24,"PAYMENT_TYPE",$A$5), "-"))</f>
        <v>-</v>
      </c>
    </row>
    <row r="25" spans="1:5" s="119" customFormat="1" ht="28.5" customHeight="1" x14ac:dyDescent="0.25">
      <c r="A25" s="25" t="s">
        <v>15</v>
      </c>
      <c r="B25" s="97" t="str">
        <f>IFERROR(GETPIVOTDATA("SAMPLE_SIZE",'Table 1 3 Sample Pivot'!$A$3,"STAFF_GROUP",$A25,"PAYMENT_TYPE","PUBGRP_010_BASIC_PAY_PER_FTE")/12, "-")</f>
        <v>-</v>
      </c>
      <c r="C25" s="101" t="str">
        <f>IF($B25&lt;10,"",IFERROR(GETPIVOTDATA("AMOUNT",'Table 1 1 Amount Pivot'!$A$3,"STAFF_GROUP",$A25,"PAYMENT_TYPE",$A$5), "-"))</f>
        <v>-</v>
      </c>
      <c r="D25" s="101" t="str">
        <f>IF($B25&lt;10,"",IFERROR(GETPIVOTDATA("AMOUNT",'Table 1 2 Amount Pivot'!$A$3,"STAFF_GROUP",$A25,"PAYMENT_TYPE",$A$5), "-"))</f>
        <v>-</v>
      </c>
      <c r="E25" s="101" t="str">
        <f>IF($B25&lt;10,"",IFERROR(GETPIVOTDATA("AMOUNT",'Table 1 3 Amount Pivot'!$A$3,"STAFF_GROUP",$A25,"PAYMENT_TYPE",$A$5), "-"))</f>
        <v>-</v>
      </c>
    </row>
    <row r="26" spans="1:5" s="160" customFormat="1" x14ac:dyDescent="0.2">
      <c r="A26" s="31" t="s">
        <v>18</v>
      </c>
      <c r="B26" s="102" t="str">
        <f>IFERROR(GETPIVOTDATA("SAMPLE_SIZE",'Table 1 3 Sample Pivot'!$A$3,"STAFF_GROUP",$A26,"PAYMENT_TYPE","PUBGRP_010_BASIC_PAY_PER_FTE")/12, "-")</f>
        <v>-</v>
      </c>
      <c r="C26" s="23" t="str">
        <f>IF($B26&lt;10,"",IFERROR(GETPIVOTDATA("AMOUNT",'Table 1 1 Amount Pivot'!$A$3,"STAFF_GROUP",$A26,"PAYMENT_TYPE",$A$5), "-"))</f>
        <v>-</v>
      </c>
      <c r="D26" s="23" t="str">
        <f>IF($B26&lt;10,"",IFERROR(GETPIVOTDATA("AMOUNT",'Table 1 2 Amount Pivot'!$A$3,"STAFF_GROUP",$A26,"PAYMENT_TYPE",$A$5), "-"))</f>
        <v>-</v>
      </c>
      <c r="E26" s="23" t="str">
        <f>IF($B26&lt;10,"",IFERROR(GETPIVOTDATA("AMOUNT",'Table 1 3 Amount Pivot'!$A$3,"STAFF_GROUP",$A26,"PAYMENT_TYPE",$A$5), "-"))</f>
        <v>-</v>
      </c>
    </row>
    <row r="27" spans="1:5" s="160" customFormat="1" x14ac:dyDescent="0.2">
      <c r="A27" s="31" t="s">
        <v>177</v>
      </c>
      <c r="B27" s="102" t="str">
        <f>IFERROR(GETPIVOTDATA("SAMPLE_SIZE",'Table 1 3 Sample Pivot'!$A$3,"STAFF_GROUP",$A27,"PAYMENT_TYPE","PUBGRP_010_BASIC_PAY_PER_FTE")/12, "-")</f>
        <v>-</v>
      </c>
      <c r="C27" s="23" t="str">
        <f>IF($B27&lt;10,"",IFERROR(GETPIVOTDATA("AMOUNT",'Table 1 1 Amount Pivot'!$A$3,"STAFF_GROUP",$A27,"PAYMENT_TYPE",$A$5), "-"))</f>
        <v>-</v>
      </c>
      <c r="D27" s="23" t="str">
        <f>IF($B27&lt;10,"",IFERROR(GETPIVOTDATA("AMOUNT",'Table 1 2 Amount Pivot'!$A$3,"STAFF_GROUP",$A27,"PAYMENT_TYPE",$A$5), "-"))</f>
        <v>-</v>
      </c>
      <c r="E27" s="23" t="str">
        <f>IF($B27&lt;10,"",IFERROR(GETPIVOTDATA("AMOUNT",'Table 1 3 Amount Pivot'!$A$3,"STAFF_GROUP",$A27,"PAYMENT_TYPE",$A$5), "-"))</f>
        <v>-</v>
      </c>
    </row>
    <row r="28" spans="1:5" s="160" customFormat="1" x14ac:dyDescent="0.2">
      <c r="A28" s="31" t="s">
        <v>23</v>
      </c>
      <c r="B28" s="102" t="str">
        <f>IFERROR(GETPIVOTDATA("SAMPLE_SIZE",'Table 1 3 Sample Pivot'!$A$3,"STAFF_GROUP",$A28,"PAYMENT_TYPE","PUBGRP_010_BASIC_PAY_PER_FTE")/12, "-")</f>
        <v>-</v>
      </c>
      <c r="C28" s="23" t="str">
        <f>IF($B28&lt;10,"",IFERROR(GETPIVOTDATA("AMOUNT",'Table 1 1 Amount Pivot'!$A$3,"STAFF_GROUP",$A28,"PAYMENT_TYPE",$A$5), "-"))</f>
        <v>-</v>
      </c>
      <c r="D28" s="23" t="str">
        <f>IF($B28&lt;10,"",IFERROR(GETPIVOTDATA("AMOUNT",'Table 1 2 Amount Pivot'!$A$3,"STAFF_GROUP",$A28,"PAYMENT_TYPE",$A$5), "-"))</f>
        <v>-</v>
      </c>
      <c r="E28" s="23" t="str">
        <f>IF($B28&lt;10,"",IFERROR(GETPIVOTDATA("AMOUNT",'Table 1 3 Amount Pivot'!$A$3,"STAFF_GROUP",$A28,"PAYMENT_TYPE",$A$5), "-"))</f>
        <v>-</v>
      </c>
    </row>
    <row r="29" spans="1:5" s="119" customFormat="1" ht="28.5" customHeight="1" x14ac:dyDescent="0.25">
      <c r="A29" s="25" t="s">
        <v>14</v>
      </c>
      <c r="B29" s="97" t="str">
        <f>IFERROR(GETPIVOTDATA("SAMPLE_SIZE",'Table 1 3 Sample Pivot'!$A$3,"STAFF_GROUP",$A29,"PAYMENT_TYPE","PUBGRP_010_BASIC_PAY_PER_FTE")/12, "-")</f>
        <v>-</v>
      </c>
      <c r="C29" s="101" t="str">
        <f>IF($B29&lt;10,"",IFERROR(GETPIVOTDATA("AMOUNT",'Table 1 1 Amount Pivot'!$A$3,"STAFF_GROUP",$A29,"PAYMENT_TYPE",$A$5), "-"))</f>
        <v>-</v>
      </c>
      <c r="D29" s="101" t="str">
        <f>IF($B29&lt;10,"",IFERROR(GETPIVOTDATA("AMOUNT",'Table 1 2 Amount Pivot'!$A$3,"STAFF_GROUP",$A29,"PAYMENT_TYPE",$A$5), "-"))</f>
        <v>-</v>
      </c>
      <c r="E29" s="101" t="str">
        <f>IF($B29&lt;10,"",IFERROR(GETPIVOTDATA("AMOUNT",'Table 1 3 Amount Pivot'!$A$3,"STAFF_GROUP",$A29,"PAYMENT_TYPE",$A$5), "-"))</f>
        <v>-</v>
      </c>
    </row>
    <row r="30" spans="1:5" s="160" customFormat="1" x14ac:dyDescent="0.2">
      <c r="A30" s="31" t="s">
        <v>16</v>
      </c>
      <c r="B30" s="102" t="str">
        <f>IFERROR(GETPIVOTDATA("SAMPLE_SIZE",'Table 1 3 Sample Pivot'!$A$3,"STAFF_GROUP",$A30,"PAYMENT_TYPE","PUBGRP_010_BASIC_PAY_PER_FTE")/12, "-")</f>
        <v>-</v>
      </c>
      <c r="C30" s="23" t="str">
        <f>IF($B30&lt;10,"",IFERROR(GETPIVOTDATA("AMOUNT",'Table 1 1 Amount Pivot'!$A$3,"STAFF_GROUP",$A30,"PAYMENT_TYPE",$A$5), "-"))</f>
        <v>-</v>
      </c>
      <c r="D30" s="23" t="str">
        <f>IF($B30&lt;10,"",IFERROR(GETPIVOTDATA("AMOUNT",'Table 1 2 Amount Pivot'!$A$3,"STAFF_GROUP",$A30,"PAYMENT_TYPE",$A$5), "-"))</f>
        <v>-</v>
      </c>
      <c r="E30" s="23" t="str">
        <f>IF($B30&lt;10,"",IFERROR(GETPIVOTDATA("AMOUNT",'Table 1 3 Amount Pivot'!$A$3,"STAFF_GROUP",$A30,"PAYMENT_TYPE",$A$5), "-"))</f>
        <v>-</v>
      </c>
    </row>
    <row r="31" spans="1:5" s="160" customFormat="1" x14ac:dyDescent="0.2">
      <c r="A31" s="31" t="s">
        <v>25</v>
      </c>
      <c r="B31" s="102" t="str">
        <f>IFERROR(GETPIVOTDATA("SAMPLE_SIZE",'Table 1 3 Sample Pivot'!$A$3,"STAFF_GROUP",$A31,"PAYMENT_TYPE","PUBGRP_010_BASIC_PAY_PER_FTE")/12, "-")</f>
        <v>-</v>
      </c>
      <c r="C31" s="23" t="str">
        <f>IF($B31&lt;10,"",IFERROR(GETPIVOTDATA("AMOUNT",'Table 1 1 Amount Pivot'!$A$3,"STAFF_GROUP",$A31,"PAYMENT_TYPE",$A$5), "-"))</f>
        <v>-</v>
      </c>
      <c r="D31" s="23" t="str">
        <f>IF($B31&lt;10,"",IFERROR(GETPIVOTDATA("AMOUNT",'Table 1 2 Amount Pivot'!$A$3,"STAFF_GROUP",$A31,"PAYMENT_TYPE",$A$5), "-"))</f>
        <v>-</v>
      </c>
      <c r="E31" s="23" t="str">
        <f>IF($B31&lt;10,"",IFERROR(GETPIVOTDATA("AMOUNT",'Table 1 3 Amount Pivot'!$A$3,"STAFF_GROUP",$A31,"PAYMENT_TYPE",$A$5), "-"))</f>
        <v>-</v>
      </c>
    </row>
    <row r="32" spans="1:5" s="160" customFormat="1" x14ac:dyDescent="0.2">
      <c r="A32" s="31" t="s">
        <v>17</v>
      </c>
      <c r="B32" s="102" t="str">
        <f>IFERROR(GETPIVOTDATA("SAMPLE_SIZE",'Table 1 3 Sample Pivot'!$A$3,"STAFF_GROUP",$A32,"PAYMENT_TYPE","PUBGRP_010_BASIC_PAY_PER_FTE")/12, "-")</f>
        <v>-</v>
      </c>
      <c r="C32" s="23" t="str">
        <f>IF($B32&lt;10,"",IFERROR(GETPIVOTDATA("AMOUNT",'Table 1 1 Amount Pivot'!$A$3,"STAFF_GROUP",$A32,"PAYMENT_TYPE",$A$5), "-"))</f>
        <v>-</v>
      </c>
      <c r="D32" s="23" t="str">
        <f>IF($B32&lt;10,"",IFERROR(GETPIVOTDATA("AMOUNT",'Table 1 2 Amount Pivot'!$A$3,"STAFF_GROUP",$A32,"PAYMENT_TYPE",$A$5), "-"))</f>
        <v>-</v>
      </c>
      <c r="E32" s="23" t="str">
        <f>IF($B32&lt;10,"",IFERROR(GETPIVOTDATA("AMOUNT",'Table 1 3 Amount Pivot'!$A$3,"STAFF_GROUP",$A32,"PAYMENT_TYPE",$A$5), "-"))</f>
        <v>-</v>
      </c>
    </row>
    <row r="33" spans="1:5" s="160" customFormat="1" x14ac:dyDescent="0.2">
      <c r="A33" s="31" t="s">
        <v>19</v>
      </c>
      <c r="B33" s="102" t="str">
        <f>IFERROR(GETPIVOTDATA("SAMPLE_SIZE",'Table 1 3 Sample Pivot'!$A$3,"STAFF_GROUP",$A33,"PAYMENT_TYPE","PUBGRP_010_BASIC_PAY_PER_FTE")/12, "-")</f>
        <v>-</v>
      </c>
      <c r="C33" s="23" t="str">
        <f>IF($B33&lt;10,"",IFERROR(GETPIVOTDATA("AMOUNT",'Table 1 1 Amount Pivot'!$A$3,"STAFF_GROUP",$A33,"PAYMENT_TYPE",$A$5), "-"))</f>
        <v>-</v>
      </c>
      <c r="D33" s="23" t="str">
        <f>IF($B33&lt;10,"",IFERROR(GETPIVOTDATA("AMOUNT",'Table 1 2 Amount Pivot'!$A$3,"STAFF_GROUP",$A33,"PAYMENT_TYPE",$A$5), "-"))</f>
        <v>-</v>
      </c>
      <c r="E33" s="23" t="str">
        <f>IF($B33&lt;10,"",IFERROR(GETPIVOTDATA("AMOUNT",'Table 1 3 Amount Pivot'!$A$3,"STAFF_GROUP",$A33,"PAYMENT_TYPE",$A$5), "-"))</f>
        <v>-</v>
      </c>
    </row>
    <row r="34" spans="1:5" s="119" customFormat="1" ht="28.5" customHeight="1" x14ac:dyDescent="0.25">
      <c r="A34" s="121" t="s">
        <v>22</v>
      </c>
      <c r="B34" s="107" t="str">
        <f>IFERROR(GETPIVOTDATA("SAMPLE_SIZE",'Table 1 3 Sample Pivot'!$A$3,"STAFF_GROUP",$A34,"PAYMENT_TYPE","PUBGRP_010_BASIC_PAY_PER_FTE")/12, "-")</f>
        <v>-</v>
      </c>
      <c r="C34" s="111" t="str">
        <f>IF($B34&lt;10,"",IFERROR(GETPIVOTDATA("AMOUNT",'Table 1 1 Amount Pivot'!$A$3,"STAFF_GROUP",$A34,"PAYMENT_TYPE",$A$5), "-"))</f>
        <v>-</v>
      </c>
      <c r="D34" s="111" t="str">
        <f>IF($B34&lt;10,"",IFERROR(GETPIVOTDATA("AMOUNT",'Table 1 2 Amount Pivot'!$A$3,"STAFF_GROUP",$A34,"PAYMENT_TYPE",$A$5), "-"))</f>
        <v>-</v>
      </c>
      <c r="E34" s="111" t="str">
        <f>IF($B34&lt;10,"",IFERROR(GETPIVOTDATA("AMOUNT",'Table 1 3 Amount Pivot'!$A$3,"STAFF_GROUP",$A34,"PAYMENT_TYPE",$A$5), "-"))</f>
        <v>-</v>
      </c>
    </row>
    <row r="36" spans="1:5" x14ac:dyDescent="0.2">
      <c r="A36" s="20"/>
      <c r="B36" s="20"/>
    </row>
    <row r="39" spans="1:5" x14ac:dyDescent="0.2">
      <c r="A39" s="26"/>
      <c r="B39" s="26"/>
    </row>
    <row r="40" spans="1:5" ht="15.6" customHeight="1" x14ac:dyDescent="0.2">
      <c r="A40" s="26"/>
      <c r="B40" s="26"/>
    </row>
    <row r="41" spans="1:5" x14ac:dyDescent="0.2">
      <c r="A41" s="26"/>
      <c r="B41" s="26"/>
    </row>
    <row r="48" spans="1:5" x14ac:dyDescent="0.2">
      <c r="A48" s="32"/>
    </row>
    <row r="49" spans="1:18" s="34" customFormat="1" x14ac:dyDescent="0.2">
      <c r="A49" s="32"/>
      <c r="B49" s="27"/>
      <c r="D49"/>
      <c r="E49"/>
      <c r="F49"/>
      <c r="G49"/>
      <c r="H49"/>
      <c r="I49"/>
      <c r="J49"/>
      <c r="K49"/>
      <c r="L49"/>
      <c r="M49"/>
      <c r="N49"/>
      <c r="O49"/>
      <c r="P49"/>
      <c r="Q49"/>
      <c r="R49"/>
    </row>
    <row r="53" spans="1:18" s="34" customFormat="1" x14ac:dyDescent="0.2">
      <c r="A53" s="27"/>
      <c r="B53" s="26"/>
      <c r="D53"/>
      <c r="E53"/>
      <c r="F53"/>
      <c r="G53"/>
      <c r="H53"/>
      <c r="I53"/>
      <c r="J53"/>
      <c r="K53"/>
      <c r="L53"/>
      <c r="M53"/>
      <c r="N53"/>
      <c r="O53"/>
      <c r="P53"/>
      <c r="Q53"/>
      <c r="R53"/>
    </row>
    <row r="55" spans="1:18" s="34" customFormat="1" x14ac:dyDescent="0.2">
      <c r="A55" s="26"/>
      <c r="B55" s="27"/>
      <c r="D55"/>
      <c r="E55"/>
      <c r="F55"/>
      <c r="G55"/>
      <c r="H55"/>
      <c r="I55"/>
      <c r="J55"/>
      <c r="K55"/>
      <c r="L55"/>
      <c r="M55"/>
      <c r="N55"/>
      <c r="O55"/>
      <c r="P55"/>
      <c r="Q55"/>
      <c r="R55"/>
    </row>
  </sheetData>
  <conditionalFormatting sqref="B3">
    <cfRule type="cellIs" dxfId="42" priority="1" operator="notEqual">
      <formula>$B$4</formula>
    </cfRule>
    <cfRule type="cellIs" dxfId="41" priority="2" operator="equal">
      <formula>$B$4</formula>
    </cfRule>
  </conditionalFormatting>
  <conditionalFormatting sqref="B8:B34">
    <cfRule type="cellIs" dxfId="40" priority="3" operator="lessThan">
      <formula>10</formula>
    </cfRule>
  </conditionalFormatting>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0026-0F8B-4C77-B03E-6FD6BB5A09B1}">
  <dimension ref="A1:R55"/>
  <sheetViews>
    <sheetView zoomScale="70" zoomScaleNormal="70" workbookViewId="0"/>
  </sheetViews>
  <sheetFormatPr defaultRowHeight="15" x14ac:dyDescent="0.2"/>
  <cols>
    <col min="1" max="1" width="40.44140625" style="27" customWidth="1"/>
    <col min="2" max="2" width="25" style="34" customWidth="1"/>
    <col min="3" max="5" width="10.6640625" customWidth="1"/>
    <col min="7" max="7" width="33.109375" bestFit="1" customWidth="1"/>
  </cols>
  <sheetData>
    <row r="1" spans="1:18" x14ac:dyDescent="0.2">
      <c r="A1" s="25" t="s">
        <v>163</v>
      </c>
    </row>
    <row r="2" spans="1:18" x14ac:dyDescent="0.2">
      <c r="A2" s="80" t="s">
        <v>154</v>
      </c>
    </row>
    <row r="3" spans="1:18" s="5" customFormat="1" ht="12.75" x14ac:dyDescent="0.2">
      <c r="A3" s="81" t="s">
        <v>66</v>
      </c>
      <c r="B3" s="81">
        <f>COUNTA(A8:A34)</f>
        <v>27</v>
      </c>
      <c r="C3" s="3"/>
      <c r="D3" s="4"/>
      <c r="E3" s="3"/>
      <c r="F3" s="3"/>
      <c r="G3" s="3"/>
      <c r="H3" s="3"/>
      <c r="I3" s="3"/>
      <c r="J3" s="3"/>
      <c r="K3" s="3"/>
      <c r="L3" s="3"/>
      <c r="M3" s="3"/>
      <c r="N3" s="3"/>
      <c r="O3" s="3"/>
      <c r="P3" s="3"/>
      <c r="Q3" s="3"/>
      <c r="R3" s="4"/>
    </row>
    <row r="4" spans="1:18" s="5" customFormat="1" ht="12.75" x14ac:dyDescent="0.2">
      <c r="A4" s="82" t="s">
        <v>67</v>
      </c>
      <c r="B4" s="82">
        <f>COUNTA('Table 1 3 Amount Pivot'!B5:B35)</f>
        <v>1</v>
      </c>
      <c r="C4" s="3"/>
      <c r="D4" s="4"/>
      <c r="E4" s="3"/>
      <c r="F4" s="3"/>
      <c r="G4" s="3"/>
      <c r="H4" s="3"/>
      <c r="I4" s="3"/>
      <c r="J4" s="3"/>
      <c r="K4" s="3"/>
      <c r="L4" s="3"/>
      <c r="M4" s="3"/>
      <c r="N4" s="3"/>
      <c r="O4" s="3"/>
      <c r="P4" s="3"/>
      <c r="Q4" s="3"/>
      <c r="R4" s="4"/>
    </row>
    <row r="5" spans="1:18" x14ac:dyDescent="0.2">
      <c r="A5" s="114" t="s">
        <v>26</v>
      </c>
      <c r="B5" s="42"/>
      <c r="C5" s="42"/>
    </row>
    <row r="6" spans="1:18" x14ac:dyDescent="0.2">
      <c r="A6" s="27" t="s">
        <v>94</v>
      </c>
      <c r="B6" s="42"/>
      <c r="C6" s="42"/>
    </row>
    <row r="7" spans="1:18" ht="43.7" customHeight="1" x14ac:dyDescent="0.2">
      <c r="A7" s="28" t="s">
        <v>0</v>
      </c>
      <c r="B7" s="122" t="s">
        <v>65</v>
      </c>
      <c r="C7" s="123" t="s">
        <v>58</v>
      </c>
      <c r="D7" s="123" t="s">
        <v>59</v>
      </c>
      <c r="E7" s="123" t="s">
        <v>60</v>
      </c>
      <c r="F7" s="40"/>
    </row>
    <row r="8" spans="1:18" s="119" customFormat="1" ht="24.95" customHeight="1" x14ac:dyDescent="0.25">
      <c r="A8" s="29" t="s">
        <v>1</v>
      </c>
      <c r="B8" s="97" t="str">
        <f>IFERROR(GETPIVOTDATA("SAMPLE_SIZE",'Table 1 3 Sample Pivot'!$A$3,"STAFF_GROUP",$A8,"PAYMENT_TYPE","PUBGRP_010_BASIC_PAY_PER_FTE")/12, "-")</f>
        <v>-</v>
      </c>
      <c r="C8" s="101" t="str">
        <f>IF($B8&lt;10,"",IFERROR(GETPIVOTDATA("AMOUNT",'Table 1 1 Amount Pivot'!$A$3,"STAFF_GROUP",$A8,"PAYMENT_TYPE",$A$5), "-"))</f>
        <v>-</v>
      </c>
      <c r="D8" s="101" t="str">
        <f>IF($B8&lt;10,"",IFERROR(GETPIVOTDATA("AMOUNT",'Table 1 2 Amount Pivot'!$A$3,"STAFF_GROUP",$A8,"PAYMENT_TYPE",$A$5), "-"))</f>
        <v>-</v>
      </c>
      <c r="E8" s="101" t="str">
        <f>IF($B8&lt;10,"",IFERROR(GETPIVOTDATA("AMOUNT",'Table 1 3 Amount Pivot'!$A$3,"STAFF_GROUP",$A8,"PAYMENT_TYPE",$A$5), "-"))</f>
        <v>-</v>
      </c>
    </row>
    <row r="9" spans="1:18" s="119" customFormat="1" ht="24.95" customHeight="1" x14ac:dyDescent="0.25">
      <c r="A9" s="30" t="s">
        <v>3</v>
      </c>
      <c r="B9" s="97" t="str">
        <f>IFERROR(GETPIVOTDATA("SAMPLE_SIZE",'Table 1 3 Sample Pivot'!$A$3,"STAFF_GROUP",$A9,"PAYMENT_TYPE","PUBGRP_010_BASIC_PAY_PER_FTE")/12, "-")</f>
        <v>-</v>
      </c>
      <c r="C9" s="101" t="str">
        <f>IF($B9&lt;10,"",IFERROR(GETPIVOTDATA("AMOUNT",'Table 1 1 Amount Pivot'!$A$3,"STAFF_GROUP",$A9,"PAYMENT_TYPE",$A$5), "-"))</f>
        <v>-</v>
      </c>
      <c r="D9" s="101" t="str">
        <f>IF($B9&lt;10,"",IFERROR(GETPIVOTDATA("AMOUNT",'Table 1 2 Amount Pivot'!$A$3,"STAFF_GROUP",$A9,"PAYMENT_TYPE",$A$5), "-"))</f>
        <v>-</v>
      </c>
      <c r="E9" s="101" t="str">
        <f>IF($B9&lt;10,"",IFERROR(GETPIVOTDATA("AMOUNT",'Table 1 3 Amount Pivot'!$A$3,"STAFF_GROUP",$A9,"PAYMENT_TYPE",$A$5), "-"))</f>
        <v>-</v>
      </c>
    </row>
    <row r="10" spans="1:18" s="119" customFormat="1" ht="24.95" customHeight="1" x14ac:dyDescent="0.25">
      <c r="A10" s="30" t="s">
        <v>48</v>
      </c>
      <c r="B10" s="97" t="str">
        <f>IFERROR(GETPIVOTDATA("SAMPLE_SIZE",'Table 1 3 Sample Pivot'!$A$3,"STAFF_GROUP",$A10,"PAYMENT_TYPE","PUBGRP_010_BASIC_PAY_PER_FTE")/12, "-")</f>
        <v>-</v>
      </c>
      <c r="C10" s="101" t="str">
        <f>IF($B10&lt;10,"",IFERROR(GETPIVOTDATA("AMOUNT",'Table 1 1 Amount Pivot'!$A$3,"STAFF_GROUP",$A10,"PAYMENT_TYPE",$A$5), "-"))</f>
        <v>-</v>
      </c>
      <c r="D10" s="101" t="str">
        <f>IF($B10&lt;10,"",IFERROR(GETPIVOTDATA("AMOUNT",'Table 1 2 Amount Pivot'!$A$3,"STAFF_GROUP",$A10,"PAYMENT_TYPE",$A$5), "-"))</f>
        <v>-</v>
      </c>
      <c r="E10" s="101" t="str">
        <f>IF($B10&lt;10,"",IFERROR(GETPIVOTDATA("AMOUNT",'Table 1 3 Amount Pivot'!$A$3,"STAFF_GROUP",$A10,"PAYMENT_TYPE",$A$5), "-"))</f>
        <v>-</v>
      </c>
    </row>
    <row r="11" spans="1:18" s="160" customFormat="1" x14ac:dyDescent="0.2">
      <c r="A11" s="31" t="s">
        <v>13</v>
      </c>
      <c r="B11" s="102" t="str">
        <f>IFERROR(GETPIVOTDATA("SAMPLE_SIZE",'Table 1 3 Sample Pivot'!$A$3,"STAFF_GROUP",$A11,"PAYMENT_TYPE","PUBGRP_010_BASIC_PAY_PER_FTE")/12, "-")</f>
        <v>-</v>
      </c>
      <c r="C11" s="23" t="str">
        <f>IF($B11&lt;10,"",IFERROR(GETPIVOTDATA("AMOUNT",'Table 1 1 Amount Pivot'!$A$3,"STAFF_GROUP",$A11,"PAYMENT_TYPE",$A$5), "-"))</f>
        <v>-</v>
      </c>
      <c r="D11" s="23" t="str">
        <f>IF($B11&lt;10,"",IFERROR(GETPIVOTDATA("AMOUNT",'Table 1 2 Amount Pivot'!$A$3,"STAFF_GROUP",$A11,"PAYMENT_TYPE",$A$5), "-"))</f>
        <v>-</v>
      </c>
      <c r="E11" s="23" t="str">
        <f>IF($B11&lt;10,"",IFERROR(GETPIVOTDATA("AMOUNT",'Table 1 3 Amount Pivot'!$A$3,"STAFF_GROUP",$A11,"PAYMENT_TYPE",$A$5), "-"))</f>
        <v>-</v>
      </c>
    </row>
    <row r="12" spans="1:18" s="160" customFormat="1" x14ac:dyDescent="0.2">
      <c r="A12" s="32" t="s">
        <v>10</v>
      </c>
      <c r="B12" s="102" t="str">
        <f>IFERROR(GETPIVOTDATA("SAMPLE_SIZE",'Table 1 3 Sample Pivot'!$A$3,"STAFF_GROUP",$A12,"PAYMENT_TYPE","PUBGRP_010_BASIC_PAY_PER_FTE")/12, "-")</f>
        <v>-</v>
      </c>
      <c r="C12" s="23" t="str">
        <f>IF($B12&lt;10,"",IFERROR(GETPIVOTDATA("AMOUNT",'Table 1 1 Amount Pivot'!$A$3,"STAFF_GROUP",$A12,"PAYMENT_TYPE",$A$5), "-"))</f>
        <v>-</v>
      </c>
      <c r="D12" s="23" t="str">
        <f>IF($B12&lt;10,"",IFERROR(GETPIVOTDATA("AMOUNT",'Table 1 2 Amount Pivot'!$A$3,"STAFF_GROUP",$A12,"PAYMENT_TYPE",$A$5), "-"))</f>
        <v>-</v>
      </c>
      <c r="E12" s="23" t="str">
        <f>IF($B12&lt;10,"",IFERROR(GETPIVOTDATA("AMOUNT",'Table 1 3 Amount Pivot'!$A$3,"STAFF_GROUP",$A12,"PAYMENT_TYPE",$A$5), "-"))</f>
        <v>-</v>
      </c>
    </row>
    <row r="13" spans="1:18" s="160" customFormat="1" x14ac:dyDescent="0.2">
      <c r="A13" s="33" t="s">
        <v>8</v>
      </c>
      <c r="B13" s="102" t="str">
        <f>IFERROR(GETPIVOTDATA("SAMPLE_SIZE",'Table 1 3 Sample Pivot'!$A$3,"STAFF_GROUP",$A13,"PAYMENT_TYPE","PUBGRP_010_BASIC_PAY_PER_FTE")/12, "-")</f>
        <v>-</v>
      </c>
      <c r="C13" s="23" t="str">
        <f>IF($B13&lt;10,"",IFERROR(GETPIVOTDATA("AMOUNT",'Table 1 1 Amount Pivot'!$A$3,"STAFF_GROUP",$A13,"PAYMENT_TYPE",$A$5), "-"))</f>
        <v>-</v>
      </c>
      <c r="D13" s="23" t="str">
        <f>IF($B13&lt;10,"",IFERROR(GETPIVOTDATA("AMOUNT",'Table 1 2 Amount Pivot'!$A$3,"STAFF_GROUP",$A13,"PAYMENT_TYPE",$A$5), "-"))</f>
        <v>-</v>
      </c>
      <c r="E13" s="23" t="str">
        <f>IF($B13&lt;10,"",IFERROR(GETPIVOTDATA("AMOUNT",'Table 1 3 Amount Pivot'!$A$3,"STAFF_GROUP",$A13,"PAYMENT_TYPE",$A$5), "-"))</f>
        <v>-</v>
      </c>
    </row>
    <row r="14" spans="1:18" s="160" customFormat="1" x14ac:dyDescent="0.2">
      <c r="A14" s="33" t="s">
        <v>5</v>
      </c>
      <c r="B14" s="102" t="str">
        <f>IFERROR(GETPIVOTDATA("SAMPLE_SIZE",'Table 1 3 Sample Pivot'!$A$3,"STAFF_GROUP",$A14,"PAYMENT_TYPE","PUBGRP_010_BASIC_PAY_PER_FTE")/12, "-")</f>
        <v>-</v>
      </c>
      <c r="C14" s="23" t="str">
        <f>IF($B14&lt;10,"",IFERROR(GETPIVOTDATA("AMOUNT",'Table 1 1 Amount Pivot'!$A$3,"STAFF_GROUP",$A14,"PAYMENT_TYPE",$A$5), "-"))</f>
        <v>-</v>
      </c>
      <c r="D14" s="23" t="str">
        <f>IF($B14&lt;10,"",IFERROR(GETPIVOTDATA("AMOUNT",'Table 1 2 Amount Pivot'!$A$3,"STAFF_GROUP",$A14,"PAYMENT_TYPE",$A$5), "-"))</f>
        <v>-</v>
      </c>
      <c r="E14" s="23" t="str">
        <f>IF($B14&lt;10,"",IFERROR(GETPIVOTDATA("AMOUNT",'Table 1 3 Amount Pivot'!$A$3,"STAFF_GROUP",$A14,"PAYMENT_TYPE",$A$5), "-"))</f>
        <v>-</v>
      </c>
    </row>
    <row r="15" spans="1:18" s="160" customFormat="1" x14ac:dyDescent="0.2">
      <c r="A15" s="31" t="s">
        <v>4</v>
      </c>
      <c r="B15" s="102" t="str">
        <f>IFERROR(GETPIVOTDATA("SAMPLE_SIZE",'Table 1 3 Sample Pivot'!$A$3,"STAFF_GROUP",$A15,"PAYMENT_TYPE","PUBGRP_010_BASIC_PAY_PER_FTE")/12, "-")</f>
        <v>-</v>
      </c>
      <c r="C15" s="23" t="str">
        <f>IF($B15&lt;10,"",IFERROR(GETPIVOTDATA("AMOUNT",'Table 1 1 Amount Pivot'!$A$3,"STAFF_GROUP",$A15,"PAYMENT_TYPE",$A$5), "-"))</f>
        <v>-</v>
      </c>
      <c r="D15" s="23" t="str">
        <f>IF($B15&lt;10,"",IFERROR(GETPIVOTDATA("AMOUNT",'Table 1 2 Amount Pivot'!$A$3,"STAFF_GROUP",$A15,"PAYMENT_TYPE",$A$5), "-"))</f>
        <v>-</v>
      </c>
      <c r="E15" s="23" t="str">
        <f>IF($B15&lt;10,"",IFERROR(GETPIVOTDATA("AMOUNT",'Table 1 3 Amount Pivot'!$A$3,"STAFF_GROUP",$A15,"PAYMENT_TYPE",$A$5), "-"))</f>
        <v>-</v>
      </c>
    </row>
    <row r="16" spans="1:18" s="160" customFormat="1" x14ac:dyDescent="0.2">
      <c r="A16" s="33" t="s">
        <v>12</v>
      </c>
      <c r="B16" s="102" t="str">
        <f>IFERROR(GETPIVOTDATA("SAMPLE_SIZE",'Table 1 3 Sample Pivot'!$A$3,"STAFF_GROUP",$A16,"PAYMENT_TYPE","PUBGRP_010_BASIC_PAY_PER_FTE")/12, "-")</f>
        <v>-</v>
      </c>
      <c r="C16" s="23" t="str">
        <f>IF($B16&lt;10,"",IFERROR(GETPIVOTDATA("AMOUNT",'Table 1 1 Amount Pivot'!$A$3,"STAFF_GROUP",$A16,"PAYMENT_TYPE",$A$5), "-"))</f>
        <v>-</v>
      </c>
      <c r="D16" s="23" t="str">
        <f>IF($B16&lt;10,"",IFERROR(GETPIVOTDATA("AMOUNT",'Table 1 2 Amount Pivot'!$A$3,"STAFF_GROUP",$A16,"PAYMENT_TYPE",$A$5), "-"))</f>
        <v>-</v>
      </c>
      <c r="E16" s="23" t="str">
        <f>IF($B16&lt;10,"",IFERROR(GETPIVOTDATA("AMOUNT",'Table 1 3 Amount Pivot'!$A$3,"STAFF_GROUP",$A16,"PAYMENT_TYPE",$A$5), "-"))</f>
        <v>-</v>
      </c>
    </row>
    <row r="17" spans="1:5" s="160" customFormat="1" x14ac:dyDescent="0.2">
      <c r="A17" s="33" t="s">
        <v>7</v>
      </c>
      <c r="B17" s="102" t="str">
        <f>IFERROR(GETPIVOTDATA("SAMPLE_SIZE",'Table 1 3 Sample Pivot'!$A$3,"STAFF_GROUP",$A17,"PAYMENT_TYPE","PUBGRP_010_BASIC_PAY_PER_FTE")/12, "-")</f>
        <v>-</v>
      </c>
      <c r="C17" s="23" t="str">
        <f>IF($B17&lt;10,"",IFERROR(GETPIVOTDATA("AMOUNT",'Table 1 1 Amount Pivot'!$A$3,"STAFF_GROUP",$A17,"PAYMENT_TYPE",$A$5), "-"))</f>
        <v>-</v>
      </c>
      <c r="D17" s="23" t="str">
        <f>IF($B17&lt;10,"",IFERROR(GETPIVOTDATA("AMOUNT",'Table 1 2 Amount Pivot'!$A$3,"STAFF_GROUP",$A17,"PAYMENT_TYPE",$A$5), "-"))</f>
        <v>-</v>
      </c>
      <c r="E17" s="23" t="str">
        <f>IF($B17&lt;10,"",IFERROR(GETPIVOTDATA("AMOUNT",'Table 1 3 Amount Pivot'!$A$3,"STAFF_GROUP",$A17,"PAYMENT_TYPE",$A$5), "-"))</f>
        <v>-</v>
      </c>
    </row>
    <row r="18" spans="1:5" s="160" customFormat="1" x14ac:dyDescent="0.2">
      <c r="A18" s="33" t="s">
        <v>11</v>
      </c>
      <c r="B18" s="102" t="str">
        <f>IFERROR(GETPIVOTDATA("SAMPLE_SIZE",'Table 1 3 Sample Pivot'!$A$3,"STAFF_GROUP",$A18,"PAYMENT_TYPE","PUBGRP_010_BASIC_PAY_PER_FTE")/12, "-")</f>
        <v>-</v>
      </c>
      <c r="C18" s="23" t="str">
        <f>IF($B18&lt;10,"",IFERROR(GETPIVOTDATA("AMOUNT",'Table 1 1 Amount Pivot'!$A$3,"STAFF_GROUP",$A18,"PAYMENT_TYPE",$A$5), "-"))</f>
        <v>-</v>
      </c>
      <c r="D18" s="23" t="str">
        <f>IF($B18&lt;10,"",IFERROR(GETPIVOTDATA("AMOUNT",'Table 1 2 Amount Pivot'!$A$3,"STAFF_GROUP",$A18,"PAYMENT_TYPE",$A$5), "-"))</f>
        <v>-</v>
      </c>
      <c r="E18" s="23" t="str">
        <f>IF($B18&lt;10,"",IFERROR(GETPIVOTDATA("AMOUNT",'Table 1 3 Amount Pivot'!$A$3,"STAFF_GROUP",$A18,"PAYMENT_TYPE",$A$5), "-"))</f>
        <v>-</v>
      </c>
    </row>
    <row r="19" spans="1:5" s="160" customFormat="1" x14ac:dyDescent="0.2">
      <c r="A19" s="33" t="s">
        <v>6</v>
      </c>
      <c r="B19" s="102" t="str">
        <f>IFERROR(GETPIVOTDATA("SAMPLE_SIZE",'Table 1 3 Sample Pivot'!$A$3,"STAFF_GROUP",$A19,"PAYMENT_TYPE","PUBGRP_010_BASIC_PAY_PER_FTE")/12, "-")</f>
        <v>-</v>
      </c>
      <c r="C19" s="23" t="str">
        <f>IF($B19&lt;10,"",IFERROR(GETPIVOTDATA("AMOUNT",'Table 1 1 Amount Pivot'!$A$3,"STAFF_GROUP",$A19,"PAYMENT_TYPE",$A$5), "-"))</f>
        <v>-</v>
      </c>
      <c r="D19" s="23" t="str">
        <f>IF($B19&lt;10,"",IFERROR(GETPIVOTDATA("AMOUNT",'Table 1 2 Amount Pivot'!$A$3,"STAFF_GROUP",$A19,"PAYMENT_TYPE",$A$5), "-"))</f>
        <v>-</v>
      </c>
      <c r="E19" s="23" t="str">
        <f>IF($B19&lt;10,"",IFERROR(GETPIVOTDATA("AMOUNT",'Table 1 3 Amount Pivot'!$A$3,"STAFF_GROUP",$A19,"PAYMENT_TYPE",$A$5), "-"))</f>
        <v>-</v>
      </c>
    </row>
    <row r="20" spans="1:5" s="160" customFormat="1" x14ac:dyDescent="0.2">
      <c r="A20" s="33" t="s">
        <v>9</v>
      </c>
      <c r="B20" s="102" t="str">
        <f>IFERROR(GETPIVOTDATA("SAMPLE_SIZE",'Table 1 3 Sample Pivot'!$A$3,"STAFF_GROUP",$A20,"PAYMENT_TYPE","PUBGRP_010_BASIC_PAY_PER_FTE")/12, "-")</f>
        <v>-</v>
      </c>
      <c r="C20" s="23" t="str">
        <f>IF($B20&lt;10,"",IFERROR(GETPIVOTDATA("AMOUNT",'Table 1 1 Amount Pivot'!$A$3,"STAFF_GROUP",$A20,"PAYMENT_TYPE",$A$5), "-"))</f>
        <v>-</v>
      </c>
      <c r="D20" s="23" t="str">
        <f>IF($B20&lt;10,"",IFERROR(GETPIVOTDATA("AMOUNT",'Table 1 2 Amount Pivot'!$A$3,"STAFF_GROUP",$A20,"PAYMENT_TYPE",$A$5), "-"))</f>
        <v>-</v>
      </c>
      <c r="E20" s="23" t="str">
        <f>IF($B20&lt;10,"",IFERROR(GETPIVOTDATA("AMOUNT",'Table 1 3 Amount Pivot'!$A$3,"STAFF_GROUP",$A20,"PAYMENT_TYPE",$A$5), "-"))</f>
        <v>-</v>
      </c>
    </row>
    <row r="21" spans="1:5" s="119" customFormat="1" ht="24.95" customHeight="1" x14ac:dyDescent="0.25">
      <c r="A21" s="120" t="s">
        <v>20</v>
      </c>
      <c r="B21" s="97" t="str">
        <f>IFERROR(GETPIVOTDATA("SAMPLE_SIZE",'Table 1 3 Sample Pivot'!$A$3,"STAFF_GROUP",$A21,"PAYMENT_TYPE","PUBGRP_010_BASIC_PAY_PER_FTE")/12, "-")</f>
        <v>-</v>
      </c>
      <c r="C21" s="101" t="str">
        <f>IF($B21&lt;10,"",IFERROR(GETPIVOTDATA("AMOUNT",'Table 1 1 Amount Pivot'!$A$3,"STAFF_GROUP",$A21,"PAYMENT_TYPE",$A$5), "-"))</f>
        <v>-</v>
      </c>
      <c r="D21" s="101" t="str">
        <f>IF($B21&lt;10,"",IFERROR(GETPIVOTDATA("AMOUNT",'Table 1 2 Amount Pivot'!$A$3,"STAFF_GROUP",$A21,"PAYMENT_TYPE",$A$5), "-"))</f>
        <v>-</v>
      </c>
      <c r="E21" s="101" t="str">
        <f>IF($B21&lt;10,"",IFERROR(GETPIVOTDATA("AMOUNT",'Table 1 3 Amount Pivot'!$A$3,"STAFF_GROUP",$A21,"PAYMENT_TYPE",$A$5), "-"))</f>
        <v>-</v>
      </c>
    </row>
    <row r="22" spans="1:5" s="119" customFormat="1" ht="15.75" x14ac:dyDescent="0.25">
      <c r="A22" s="120" t="s">
        <v>21</v>
      </c>
      <c r="B22" s="97" t="str">
        <f>IFERROR(GETPIVOTDATA("SAMPLE_SIZE",'Table 1 3 Sample Pivot'!$A$3,"STAFF_GROUP",$A22,"PAYMENT_TYPE","PUBGRP_010_BASIC_PAY_PER_FTE")/12, "-")</f>
        <v>-</v>
      </c>
      <c r="C22" s="101" t="str">
        <f>IF($B22&lt;10,"",IFERROR(GETPIVOTDATA("AMOUNT",'Table 1 1 Amount Pivot'!$A$3,"STAFF_GROUP",$A22,"PAYMENT_TYPE",$A$5), "-"))</f>
        <v>-</v>
      </c>
      <c r="D22" s="101" t="str">
        <f>IF($B22&lt;10,"",IFERROR(GETPIVOTDATA("AMOUNT",'Table 1 2 Amount Pivot'!$A$3,"STAFF_GROUP",$A22,"PAYMENT_TYPE",$A$5), "-"))</f>
        <v>-</v>
      </c>
      <c r="E22" s="101" t="str">
        <f>IF($B22&lt;10,"",IFERROR(GETPIVOTDATA("AMOUNT",'Table 1 3 Amount Pivot'!$A$3,"STAFF_GROUP",$A22,"PAYMENT_TYPE",$A$5), "-"))</f>
        <v>-</v>
      </c>
    </row>
    <row r="23" spans="1:5" s="119" customFormat="1" ht="15.75" x14ac:dyDescent="0.25">
      <c r="A23" s="120" t="s">
        <v>176</v>
      </c>
      <c r="B23" s="97" t="str">
        <f>IFERROR(GETPIVOTDATA("SAMPLE_SIZE",'Table 1 3 Sample Pivot'!$A$3,"STAFF_GROUP",$A23,"PAYMENT_TYPE","PUBGRP_010_BASIC_PAY_PER_FTE")/12, "-")</f>
        <v>-</v>
      </c>
      <c r="C23" s="101" t="str">
        <f>IF($B23&lt;10,"",IFERROR(GETPIVOTDATA("AMOUNT",'Table 1 1 Amount Pivot'!$A$3,"STAFF_GROUP",$A23,"PAYMENT_TYPE",$A$5), "-"))</f>
        <v>-</v>
      </c>
      <c r="D23" s="101" t="str">
        <f>IF($B23&lt;10,"",IFERROR(GETPIVOTDATA("AMOUNT",'Table 1 2 Amount Pivot'!$A$3,"STAFF_GROUP",$A23,"PAYMENT_TYPE",$A$5), "-"))</f>
        <v>-</v>
      </c>
      <c r="E23" s="101" t="str">
        <f>IF($B23&lt;10,"",IFERROR(GETPIVOTDATA("AMOUNT",'Table 1 3 Amount Pivot'!$A$3,"STAFF_GROUP",$A23,"PAYMENT_TYPE",$A$5), "-"))</f>
        <v>-</v>
      </c>
    </row>
    <row r="24" spans="1:5" s="119" customFormat="1" ht="15.75" x14ac:dyDescent="0.25">
      <c r="A24" s="120" t="s">
        <v>24</v>
      </c>
      <c r="B24" s="97" t="str">
        <f>IFERROR(GETPIVOTDATA("SAMPLE_SIZE",'Table 1 3 Sample Pivot'!$A$3,"STAFF_GROUP",$A24,"PAYMENT_TYPE","PUBGRP_010_BASIC_PAY_PER_FTE")/12, "-")</f>
        <v>-</v>
      </c>
      <c r="C24" s="101" t="str">
        <f>IF($B24&lt;10,"",IFERROR(GETPIVOTDATA("AMOUNT",'Table 1 1 Amount Pivot'!$A$3,"STAFF_GROUP",$A24,"PAYMENT_TYPE",$A$5), "-"))</f>
        <v>-</v>
      </c>
      <c r="D24" s="101" t="str">
        <f>IF($B24&lt;10,"",IFERROR(GETPIVOTDATA("AMOUNT",'Table 1 2 Amount Pivot'!$A$3,"STAFF_GROUP",$A24,"PAYMENT_TYPE",$A$5), "-"))</f>
        <v>-</v>
      </c>
      <c r="E24" s="101" t="str">
        <f>IF($B24&lt;10,"",IFERROR(GETPIVOTDATA("AMOUNT",'Table 1 3 Amount Pivot'!$A$3,"STAFF_GROUP",$A24,"PAYMENT_TYPE",$A$5), "-"))</f>
        <v>-</v>
      </c>
    </row>
    <row r="25" spans="1:5" s="119" customFormat="1" ht="24.95" customHeight="1" x14ac:dyDescent="0.25">
      <c r="A25" s="25" t="s">
        <v>15</v>
      </c>
      <c r="B25" s="97" t="str">
        <f>IFERROR(GETPIVOTDATA("SAMPLE_SIZE",'Table 1 3 Sample Pivot'!$A$3,"STAFF_GROUP",$A25,"PAYMENT_TYPE","PUBGRP_010_BASIC_PAY_PER_FTE")/12, "-")</f>
        <v>-</v>
      </c>
      <c r="C25" s="101" t="str">
        <f>IF($B25&lt;10,"",IFERROR(GETPIVOTDATA("AMOUNT",'Table 1 1 Amount Pivot'!$A$3,"STAFF_GROUP",$A25,"PAYMENT_TYPE",$A$5), "-"))</f>
        <v>-</v>
      </c>
      <c r="D25" s="101" t="str">
        <f>IF($B25&lt;10,"",IFERROR(GETPIVOTDATA("AMOUNT",'Table 1 2 Amount Pivot'!$A$3,"STAFF_GROUP",$A25,"PAYMENT_TYPE",$A$5), "-"))</f>
        <v>-</v>
      </c>
      <c r="E25" s="101" t="str">
        <f>IF($B25&lt;10,"",IFERROR(GETPIVOTDATA("AMOUNT",'Table 1 3 Amount Pivot'!$A$3,"STAFF_GROUP",$A25,"PAYMENT_TYPE",$A$5), "-"))</f>
        <v>-</v>
      </c>
    </row>
    <row r="26" spans="1:5" s="160" customFormat="1" x14ac:dyDescent="0.2">
      <c r="A26" s="31" t="s">
        <v>18</v>
      </c>
      <c r="B26" s="102" t="str">
        <f>IFERROR(GETPIVOTDATA("SAMPLE_SIZE",'Table 1 3 Sample Pivot'!$A$3,"STAFF_GROUP",$A26,"PAYMENT_TYPE","PUBGRP_010_BASIC_PAY_PER_FTE")/12, "-")</f>
        <v>-</v>
      </c>
      <c r="C26" s="23" t="str">
        <f>IF($B26&lt;10,"",IFERROR(GETPIVOTDATA("AMOUNT",'Table 1 1 Amount Pivot'!$A$3,"STAFF_GROUP",$A26,"PAYMENT_TYPE",$A$5), "-"))</f>
        <v>-</v>
      </c>
      <c r="D26" s="23" t="str">
        <f>IF($B26&lt;10,"",IFERROR(GETPIVOTDATA("AMOUNT",'Table 1 2 Amount Pivot'!$A$3,"STAFF_GROUP",$A26,"PAYMENT_TYPE",$A$5), "-"))</f>
        <v>-</v>
      </c>
      <c r="E26" s="23" t="str">
        <f>IF($B26&lt;10,"",IFERROR(GETPIVOTDATA("AMOUNT",'Table 1 3 Amount Pivot'!$A$3,"STAFF_GROUP",$A26,"PAYMENT_TYPE",$A$5), "-"))</f>
        <v>-</v>
      </c>
    </row>
    <row r="27" spans="1:5" s="160" customFormat="1" x14ac:dyDescent="0.2">
      <c r="A27" s="31" t="s">
        <v>177</v>
      </c>
      <c r="B27" s="102" t="str">
        <f>IFERROR(GETPIVOTDATA("SAMPLE_SIZE",'Table 1 3 Sample Pivot'!$A$3,"STAFF_GROUP",$A27,"PAYMENT_TYPE","PUBGRP_010_BASIC_PAY_PER_FTE")/12, "-")</f>
        <v>-</v>
      </c>
      <c r="C27" s="23" t="str">
        <f>IF($B27&lt;10,"",IFERROR(GETPIVOTDATA("AMOUNT",'Table 1 1 Amount Pivot'!$A$3,"STAFF_GROUP",$A27,"PAYMENT_TYPE",$A$5), "-"))</f>
        <v>-</v>
      </c>
      <c r="D27" s="23" t="str">
        <f>IF($B27&lt;10,"",IFERROR(GETPIVOTDATA("AMOUNT",'Table 1 2 Amount Pivot'!$A$3,"STAFF_GROUP",$A27,"PAYMENT_TYPE",$A$5), "-"))</f>
        <v>-</v>
      </c>
      <c r="E27" s="23" t="str">
        <f>IF($B27&lt;10,"",IFERROR(GETPIVOTDATA("AMOUNT",'Table 1 3 Amount Pivot'!$A$3,"STAFF_GROUP",$A27,"PAYMENT_TYPE",$A$5), "-"))</f>
        <v>-</v>
      </c>
    </row>
    <row r="28" spans="1:5" s="160" customFormat="1" x14ac:dyDescent="0.2">
      <c r="A28" s="31" t="s">
        <v>23</v>
      </c>
      <c r="B28" s="102" t="str">
        <f>IFERROR(GETPIVOTDATA("SAMPLE_SIZE",'Table 1 3 Sample Pivot'!$A$3,"STAFF_GROUP",$A28,"PAYMENT_TYPE","PUBGRP_010_BASIC_PAY_PER_FTE")/12, "-")</f>
        <v>-</v>
      </c>
      <c r="C28" s="23" t="str">
        <f>IF($B28&lt;10,"",IFERROR(GETPIVOTDATA("AMOUNT",'Table 1 1 Amount Pivot'!$A$3,"STAFF_GROUP",$A28,"PAYMENT_TYPE",$A$5), "-"))</f>
        <v>-</v>
      </c>
      <c r="D28" s="23" t="str">
        <f>IF($B28&lt;10,"",IFERROR(GETPIVOTDATA("AMOUNT",'Table 1 2 Amount Pivot'!$A$3,"STAFF_GROUP",$A28,"PAYMENT_TYPE",$A$5), "-"))</f>
        <v>-</v>
      </c>
      <c r="E28" s="23" t="str">
        <f>IF($B28&lt;10,"",IFERROR(GETPIVOTDATA("AMOUNT",'Table 1 3 Amount Pivot'!$A$3,"STAFF_GROUP",$A28,"PAYMENT_TYPE",$A$5), "-"))</f>
        <v>-</v>
      </c>
    </row>
    <row r="29" spans="1:5" s="119" customFormat="1" ht="24.95" customHeight="1" x14ac:dyDescent="0.25">
      <c r="A29" s="25" t="s">
        <v>14</v>
      </c>
      <c r="B29" s="97" t="str">
        <f>IFERROR(GETPIVOTDATA("SAMPLE_SIZE",'Table 1 3 Sample Pivot'!$A$3,"STAFF_GROUP",$A29,"PAYMENT_TYPE","PUBGRP_010_BASIC_PAY_PER_FTE")/12, "-")</f>
        <v>-</v>
      </c>
      <c r="C29" s="101" t="str">
        <f>IF($B29&lt;10,"",IFERROR(GETPIVOTDATA("AMOUNT",'Table 1 1 Amount Pivot'!$A$3,"STAFF_GROUP",$A29,"PAYMENT_TYPE",$A$5), "-"))</f>
        <v>-</v>
      </c>
      <c r="D29" s="101" t="str">
        <f>IF($B29&lt;10,"",IFERROR(GETPIVOTDATA("AMOUNT",'Table 1 2 Amount Pivot'!$A$3,"STAFF_GROUP",$A29,"PAYMENT_TYPE",$A$5), "-"))</f>
        <v>-</v>
      </c>
      <c r="E29" s="101" t="str">
        <f>IF($B29&lt;10,"",IFERROR(GETPIVOTDATA("AMOUNT",'Table 1 3 Amount Pivot'!$A$3,"STAFF_GROUP",$A29,"PAYMENT_TYPE",$A$5), "-"))</f>
        <v>-</v>
      </c>
    </row>
    <row r="30" spans="1:5" s="160" customFormat="1" x14ac:dyDescent="0.2">
      <c r="A30" s="31" t="s">
        <v>16</v>
      </c>
      <c r="B30" s="102" t="str">
        <f>IFERROR(GETPIVOTDATA("SAMPLE_SIZE",'Table 1 3 Sample Pivot'!$A$3,"STAFF_GROUP",$A30,"PAYMENT_TYPE","PUBGRP_010_BASIC_PAY_PER_FTE")/12, "-")</f>
        <v>-</v>
      </c>
      <c r="C30" s="23" t="str">
        <f>IF($B30&lt;10,"",IFERROR(GETPIVOTDATA("AMOUNT",'Table 1 1 Amount Pivot'!$A$3,"STAFF_GROUP",$A30,"PAYMENT_TYPE",$A$5), "-"))</f>
        <v>-</v>
      </c>
      <c r="D30" s="23" t="str">
        <f>IF($B30&lt;10,"",IFERROR(GETPIVOTDATA("AMOUNT",'Table 1 2 Amount Pivot'!$A$3,"STAFF_GROUP",$A30,"PAYMENT_TYPE",$A$5), "-"))</f>
        <v>-</v>
      </c>
      <c r="E30" s="23" t="str">
        <f>IF($B30&lt;10,"",IFERROR(GETPIVOTDATA("AMOUNT",'Table 1 3 Amount Pivot'!$A$3,"STAFF_GROUP",$A30,"PAYMENT_TYPE",$A$5), "-"))</f>
        <v>-</v>
      </c>
    </row>
    <row r="31" spans="1:5" s="160" customFormat="1" x14ac:dyDescent="0.2">
      <c r="A31" s="31" t="s">
        <v>25</v>
      </c>
      <c r="B31" s="102" t="str">
        <f>IFERROR(GETPIVOTDATA("SAMPLE_SIZE",'Table 1 3 Sample Pivot'!$A$3,"STAFF_GROUP",$A31,"PAYMENT_TYPE","PUBGRP_010_BASIC_PAY_PER_FTE")/12, "-")</f>
        <v>-</v>
      </c>
      <c r="C31" s="23" t="str">
        <f>IF($B31&lt;10,"",IFERROR(GETPIVOTDATA("AMOUNT",'Table 1 1 Amount Pivot'!$A$3,"STAFF_GROUP",$A31,"PAYMENT_TYPE",$A$5), "-"))</f>
        <v>-</v>
      </c>
      <c r="D31" s="23" t="str">
        <f>IF($B31&lt;10,"",IFERROR(GETPIVOTDATA("AMOUNT",'Table 1 2 Amount Pivot'!$A$3,"STAFF_GROUP",$A31,"PAYMENT_TYPE",$A$5), "-"))</f>
        <v>-</v>
      </c>
      <c r="E31" s="23" t="str">
        <f>IF($B31&lt;10,"",IFERROR(GETPIVOTDATA("AMOUNT",'Table 1 3 Amount Pivot'!$A$3,"STAFF_GROUP",$A31,"PAYMENT_TYPE",$A$5), "-"))</f>
        <v>-</v>
      </c>
    </row>
    <row r="32" spans="1:5" s="160" customFormat="1" x14ac:dyDescent="0.2">
      <c r="A32" s="31" t="s">
        <v>17</v>
      </c>
      <c r="B32" s="102" t="str">
        <f>IFERROR(GETPIVOTDATA("SAMPLE_SIZE",'Table 1 3 Sample Pivot'!$A$3,"STAFF_GROUP",$A32,"PAYMENT_TYPE","PUBGRP_010_BASIC_PAY_PER_FTE")/12, "-")</f>
        <v>-</v>
      </c>
      <c r="C32" s="23" t="str">
        <f>IF($B32&lt;10,"",IFERROR(GETPIVOTDATA("AMOUNT",'Table 1 1 Amount Pivot'!$A$3,"STAFF_GROUP",$A32,"PAYMENT_TYPE",$A$5), "-"))</f>
        <v>-</v>
      </c>
      <c r="D32" s="23" t="str">
        <f>IF($B32&lt;10,"",IFERROR(GETPIVOTDATA("AMOUNT",'Table 1 2 Amount Pivot'!$A$3,"STAFF_GROUP",$A32,"PAYMENT_TYPE",$A$5), "-"))</f>
        <v>-</v>
      </c>
      <c r="E32" s="23" t="str">
        <f>IF($B32&lt;10,"",IFERROR(GETPIVOTDATA("AMOUNT",'Table 1 3 Amount Pivot'!$A$3,"STAFF_GROUP",$A32,"PAYMENT_TYPE",$A$5), "-"))</f>
        <v>-</v>
      </c>
    </row>
    <row r="33" spans="1:5" s="160" customFormat="1" x14ac:dyDescent="0.2">
      <c r="A33" s="31" t="s">
        <v>19</v>
      </c>
      <c r="B33" s="102" t="str">
        <f>IFERROR(GETPIVOTDATA("SAMPLE_SIZE",'Table 1 3 Sample Pivot'!$A$3,"STAFF_GROUP",$A33,"PAYMENT_TYPE","PUBGRP_010_BASIC_PAY_PER_FTE")/12, "-")</f>
        <v>-</v>
      </c>
      <c r="C33" s="23" t="str">
        <f>IF($B33&lt;10,"",IFERROR(GETPIVOTDATA("AMOUNT",'Table 1 1 Amount Pivot'!$A$3,"STAFF_GROUP",$A33,"PAYMENT_TYPE",$A$5), "-"))</f>
        <v>-</v>
      </c>
      <c r="D33" s="23" t="str">
        <f>IF($B33&lt;10,"",IFERROR(GETPIVOTDATA("AMOUNT",'Table 1 2 Amount Pivot'!$A$3,"STAFF_GROUP",$A33,"PAYMENT_TYPE",$A$5), "-"))</f>
        <v>-</v>
      </c>
      <c r="E33" s="23" t="str">
        <f>IF($B33&lt;10,"",IFERROR(GETPIVOTDATA("AMOUNT",'Table 1 3 Amount Pivot'!$A$3,"STAFF_GROUP",$A33,"PAYMENT_TYPE",$A$5), "-"))</f>
        <v>-</v>
      </c>
    </row>
    <row r="34" spans="1:5" s="119" customFormat="1" ht="24.95" customHeight="1" x14ac:dyDescent="0.25">
      <c r="A34" s="121" t="s">
        <v>22</v>
      </c>
      <c r="B34" s="107" t="str">
        <f>IFERROR(GETPIVOTDATA("SAMPLE_SIZE",'Table 1 3 Sample Pivot'!$A$3,"STAFF_GROUP",$A34,"PAYMENT_TYPE","PUBGRP_010_BASIC_PAY_PER_FTE")/12, "-")</f>
        <v>-</v>
      </c>
      <c r="C34" s="111" t="str">
        <f>IF($B34&lt;10,"",IFERROR(GETPIVOTDATA("AMOUNT",'Table 1 1 Amount Pivot'!$A$3,"STAFF_GROUP",$A34,"PAYMENT_TYPE",$A$5), "-"))</f>
        <v>-</v>
      </c>
      <c r="D34" s="111" t="str">
        <f>IF($B34&lt;10,"",IFERROR(GETPIVOTDATA("AMOUNT",'Table 1 2 Amount Pivot'!$A$3,"STAFF_GROUP",$A34,"PAYMENT_TYPE",$A$5), "-"))</f>
        <v>-</v>
      </c>
      <c r="E34" s="111" t="str">
        <f>IF($B34&lt;10,"",IFERROR(GETPIVOTDATA("AMOUNT",'Table 1 3 Amount Pivot'!$A$3,"STAFF_GROUP",$A34,"PAYMENT_TYPE",$A$5), "-"))</f>
        <v>-</v>
      </c>
    </row>
    <row r="35" spans="1:5" x14ac:dyDescent="0.2">
      <c r="B35" s="124"/>
    </row>
    <row r="36" spans="1:5" x14ac:dyDescent="0.2">
      <c r="A36" s="20"/>
    </row>
    <row r="39" spans="1:5" x14ac:dyDescent="0.2">
      <c r="A39" s="26"/>
    </row>
    <row r="40" spans="1:5" ht="15.6" customHeight="1" x14ac:dyDescent="0.2">
      <c r="A40" s="26"/>
    </row>
    <row r="41" spans="1:5" x14ac:dyDescent="0.2">
      <c r="A41" s="26"/>
    </row>
    <row r="48" spans="1:5" x14ac:dyDescent="0.2">
      <c r="A48" s="32"/>
    </row>
    <row r="49" spans="1:18" s="34" customFormat="1" x14ac:dyDescent="0.2">
      <c r="A49" s="32"/>
      <c r="C49"/>
      <c r="D49"/>
      <c r="E49"/>
      <c r="F49"/>
      <c r="G49"/>
      <c r="H49"/>
      <c r="I49"/>
      <c r="J49"/>
      <c r="K49"/>
      <c r="L49"/>
      <c r="M49"/>
      <c r="N49"/>
      <c r="O49"/>
      <c r="P49"/>
      <c r="Q49"/>
      <c r="R49"/>
    </row>
    <row r="55" spans="1:18" s="34" customFormat="1" x14ac:dyDescent="0.2">
      <c r="A55" s="26"/>
      <c r="C55"/>
      <c r="D55"/>
      <c r="E55"/>
      <c r="F55"/>
      <c r="G55"/>
      <c r="H55"/>
      <c r="I55"/>
      <c r="J55"/>
      <c r="K55"/>
      <c r="L55"/>
      <c r="M55"/>
      <c r="N55"/>
      <c r="O55"/>
      <c r="P55"/>
      <c r="Q55"/>
      <c r="R55"/>
    </row>
  </sheetData>
  <conditionalFormatting sqref="B3">
    <cfRule type="cellIs" dxfId="39" priority="1" operator="notEqual">
      <formula>$B$4</formula>
    </cfRule>
    <cfRule type="cellIs" dxfId="38" priority="2" operator="equal">
      <formula>$B$4</formula>
    </cfRule>
  </conditionalFormatting>
  <conditionalFormatting sqref="B8:B34">
    <cfRule type="cellIs" dxfId="37" priority="3" operator="lessThan">
      <formula>10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727A6-1529-449B-8E07-6A7D812C0ECD}">
  <dimension ref="A1:R55"/>
  <sheetViews>
    <sheetView zoomScale="70" zoomScaleNormal="70" workbookViewId="0"/>
  </sheetViews>
  <sheetFormatPr defaultRowHeight="15" x14ac:dyDescent="0.2"/>
  <cols>
    <col min="1" max="1" width="40.44140625" style="27" customWidth="1"/>
    <col min="2" max="2" width="25" style="34" customWidth="1"/>
    <col min="3" max="5" width="10.6640625" customWidth="1"/>
  </cols>
  <sheetData>
    <row r="1" spans="1:18" x14ac:dyDescent="0.2">
      <c r="A1" s="25" t="s">
        <v>164</v>
      </c>
    </row>
    <row r="2" spans="1:18" x14ac:dyDescent="0.2">
      <c r="A2" s="80" t="s">
        <v>154</v>
      </c>
    </row>
    <row r="3" spans="1:18" s="5" customFormat="1" ht="12.75" x14ac:dyDescent="0.2">
      <c r="A3" s="81" t="s">
        <v>66</v>
      </c>
      <c r="B3" s="81">
        <f>COUNTA(A8:A34)</f>
        <v>27</v>
      </c>
      <c r="C3" s="3"/>
      <c r="D3" s="4"/>
      <c r="E3" s="3"/>
      <c r="F3" s="3"/>
      <c r="G3" s="3"/>
      <c r="H3" s="3"/>
      <c r="I3" s="3"/>
      <c r="J3" s="3"/>
      <c r="K3" s="3"/>
      <c r="L3" s="3"/>
      <c r="M3" s="3"/>
      <c r="N3" s="3"/>
      <c r="O3" s="3"/>
      <c r="P3" s="3"/>
      <c r="Q3" s="3"/>
      <c r="R3" s="4"/>
    </row>
    <row r="4" spans="1:18" s="5" customFormat="1" ht="12.75" x14ac:dyDescent="0.2">
      <c r="A4" s="82" t="s">
        <v>67</v>
      </c>
      <c r="B4" s="82">
        <f>COUNTA('Table 1 3 Amount Pivot'!B5:B35)</f>
        <v>1</v>
      </c>
      <c r="C4" s="3"/>
      <c r="D4" s="4"/>
      <c r="E4" s="3"/>
      <c r="F4" s="3"/>
      <c r="G4" s="3"/>
      <c r="H4" s="3"/>
      <c r="I4" s="3"/>
      <c r="J4" s="3"/>
      <c r="K4" s="3"/>
      <c r="L4" s="3"/>
      <c r="M4" s="3"/>
      <c r="N4" s="3"/>
      <c r="O4" s="3"/>
      <c r="P4" s="3"/>
      <c r="Q4" s="3"/>
      <c r="R4" s="4"/>
    </row>
    <row r="5" spans="1:18" x14ac:dyDescent="0.2">
      <c r="A5" s="114" t="s">
        <v>27</v>
      </c>
      <c r="B5" s="42"/>
      <c r="C5" s="42"/>
    </row>
    <row r="6" spans="1:18" x14ac:dyDescent="0.2">
      <c r="A6" s="27" t="s">
        <v>94</v>
      </c>
      <c r="B6" s="42"/>
      <c r="C6" s="42"/>
    </row>
    <row r="7" spans="1:18" ht="42" customHeight="1" x14ac:dyDescent="0.2">
      <c r="A7" s="28" t="s">
        <v>0</v>
      </c>
      <c r="B7" s="122" t="s">
        <v>65</v>
      </c>
      <c r="C7" s="123" t="s">
        <v>58</v>
      </c>
      <c r="D7" s="123" t="s">
        <v>59</v>
      </c>
      <c r="E7" s="123" t="s">
        <v>60</v>
      </c>
    </row>
    <row r="8" spans="1:18" s="126" customFormat="1" ht="24.95" customHeight="1" x14ac:dyDescent="0.25">
      <c r="A8" s="125" t="s">
        <v>1</v>
      </c>
      <c r="B8" s="146" t="str">
        <f>IFERROR(GETPIVOTDATA("SAMPLE_SIZE",'Table 1 3 Sample Pivot'!$A$3,"STAFF_GROUP",$A8,"PAYMENT_TYPE","PUBGRP_010_BASIC_PAY_PER_FTE")/12, "-")</f>
        <v>-</v>
      </c>
      <c r="C8" s="147" t="str">
        <f>IF($B8&lt;10,"",IFERROR(GETPIVOTDATA("AMOUNT",'Table 1 1 Amount Pivot'!$A$3,"STAFF_GROUP",$A8,"PAYMENT_TYPE",$A$5), "-"))</f>
        <v>-</v>
      </c>
      <c r="D8" s="147" t="str">
        <f>IF($B8&lt;10,"",IFERROR(GETPIVOTDATA("AMOUNT",'Table 1 2 Amount Pivot'!$A$3,"STAFF_GROUP",$A8,"PAYMENT_TYPE",$A$5), "-"))</f>
        <v>-</v>
      </c>
      <c r="E8" s="147" t="str">
        <f>IF($B8&lt;10,"",IFERROR(GETPIVOTDATA("AMOUNT",'Table 1 3 Amount Pivot'!$A$3,"STAFF_GROUP",$A8,"PAYMENT_TYPE",$A$5), "-"))</f>
        <v>-</v>
      </c>
    </row>
    <row r="9" spans="1:18" s="126" customFormat="1" ht="24.95" customHeight="1" x14ac:dyDescent="0.25">
      <c r="A9" s="127" t="s">
        <v>3</v>
      </c>
      <c r="B9" s="148" t="str">
        <f>IFERROR(GETPIVOTDATA("SAMPLE_SIZE",'Table 1 3 Sample Pivot'!$A$3,"STAFF_GROUP",$A9,"PAYMENT_TYPE","PUBGRP_010_BASIC_PAY_PER_FTE")/12, "-")</f>
        <v>-</v>
      </c>
      <c r="C9" s="149" t="str">
        <f>IF($B9&lt;10,"",IFERROR(GETPIVOTDATA("AMOUNT",'Table 1 1 Amount Pivot'!$A$3,"STAFF_GROUP",$A9,"PAYMENT_TYPE",$A$5), "-"))</f>
        <v>-</v>
      </c>
      <c r="D9" s="149" t="str">
        <f>IF($B9&lt;10,"",IFERROR(GETPIVOTDATA("AMOUNT",'Table 1 2 Amount Pivot'!$A$3,"STAFF_GROUP",$A9,"PAYMENT_TYPE",$A$5), "-"))</f>
        <v>-</v>
      </c>
      <c r="E9" s="149" t="str">
        <f>IF($B9&lt;10,"",IFERROR(GETPIVOTDATA("AMOUNT",'Table 1 3 Amount Pivot'!$A$3,"STAFF_GROUP",$A9,"PAYMENT_TYPE",$A$5), "-"))</f>
        <v>-</v>
      </c>
    </row>
    <row r="10" spans="1:18" s="126" customFormat="1" ht="24.95" customHeight="1" x14ac:dyDescent="0.25">
      <c r="A10" s="127" t="s">
        <v>48</v>
      </c>
      <c r="B10" s="148" t="str">
        <f>IFERROR(GETPIVOTDATA("SAMPLE_SIZE",'Table 1 3 Sample Pivot'!$A$3,"STAFF_GROUP",$A10,"PAYMENT_TYPE","PUBGRP_010_BASIC_PAY_PER_FTE")/12, "-")</f>
        <v>-</v>
      </c>
      <c r="C10" s="149" t="str">
        <f>IF($B10&lt;10,"",IFERROR(GETPIVOTDATA("AMOUNT",'Table 1 1 Amount Pivot'!$A$3,"STAFF_GROUP",$A10,"PAYMENT_TYPE",$A$5), "-"))</f>
        <v>-</v>
      </c>
      <c r="D10" s="149" t="str">
        <f>IF($B10&lt;10,"",IFERROR(GETPIVOTDATA("AMOUNT",'Table 1 2 Amount Pivot'!$A$3,"STAFF_GROUP",$A10,"PAYMENT_TYPE",$A$5), "-"))</f>
        <v>-</v>
      </c>
      <c r="E10" s="149" t="str">
        <f>IF($B10&lt;10,"",IFERROR(GETPIVOTDATA("AMOUNT",'Table 1 3 Amount Pivot'!$A$3,"STAFF_GROUP",$A10,"PAYMENT_TYPE",$A$5), "-"))</f>
        <v>-</v>
      </c>
    </row>
    <row r="11" spans="1:18" s="160" customFormat="1" x14ac:dyDescent="0.2">
      <c r="A11" s="31" t="s">
        <v>13</v>
      </c>
      <c r="B11" s="161" t="str">
        <f>IFERROR(GETPIVOTDATA("SAMPLE_SIZE",'Table 1 3 Sample Pivot'!$A$3,"STAFF_GROUP",$A11,"PAYMENT_TYPE","PUBGRP_010_BASIC_PAY_PER_FTE")/12, "-")</f>
        <v>-</v>
      </c>
      <c r="C11" s="162" t="str">
        <f>IF($B11&lt;10,"",IFERROR(GETPIVOTDATA("AMOUNT",'Table 1 1 Amount Pivot'!$A$3,"STAFF_GROUP",$A11,"PAYMENT_TYPE",$A$5), "-"))</f>
        <v>-</v>
      </c>
      <c r="D11" s="162" t="str">
        <f>IF($B11&lt;10,"",IFERROR(GETPIVOTDATA("AMOUNT",'Table 1 2 Amount Pivot'!$A$3,"STAFF_GROUP",$A11,"PAYMENT_TYPE",$A$5), "-"))</f>
        <v>-</v>
      </c>
      <c r="E11" s="162" t="str">
        <f>IF($B11&lt;10,"",IFERROR(GETPIVOTDATA("AMOUNT",'Table 1 3 Amount Pivot'!$A$3,"STAFF_GROUP",$A11,"PAYMENT_TYPE",$A$5), "-"))</f>
        <v>-</v>
      </c>
    </row>
    <row r="12" spans="1:18" s="160" customFormat="1" x14ac:dyDescent="0.2">
      <c r="A12" s="32" t="s">
        <v>10</v>
      </c>
      <c r="B12" s="161" t="str">
        <f>IFERROR(GETPIVOTDATA("SAMPLE_SIZE",'Table 1 3 Sample Pivot'!$A$3,"STAFF_GROUP",$A12,"PAYMENT_TYPE","PUBGRP_010_BASIC_PAY_PER_FTE")/12, "-")</f>
        <v>-</v>
      </c>
      <c r="C12" s="162" t="str">
        <f>IF($B12&lt;10,"",IFERROR(GETPIVOTDATA("AMOUNT",'Table 1 1 Amount Pivot'!$A$3,"STAFF_GROUP",$A12,"PAYMENT_TYPE",$A$5), "-"))</f>
        <v>-</v>
      </c>
      <c r="D12" s="162" t="str">
        <f>IF($B12&lt;10,"",IFERROR(GETPIVOTDATA("AMOUNT",'Table 1 2 Amount Pivot'!$A$3,"STAFF_GROUP",$A12,"PAYMENT_TYPE",$A$5), "-"))</f>
        <v>-</v>
      </c>
      <c r="E12" s="162" t="str">
        <f>IF($B12&lt;10,"",IFERROR(GETPIVOTDATA("AMOUNT",'Table 1 3 Amount Pivot'!$A$3,"STAFF_GROUP",$A12,"PAYMENT_TYPE",$A$5), "-"))</f>
        <v>-</v>
      </c>
    </row>
    <row r="13" spans="1:18" s="160" customFormat="1" x14ac:dyDescent="0.2">
      <c r="A13" s="33" t="s">
        <v>8</v>
      </c>
      <c r="B13" s="161" t="str">
        <f>IFERROR(GETPIVOTDATA("SAMPLE_SIZE",'Table 1 3 Sample Pivot'!$A$3,"STAFF_GROUP",$A13,"PAYMENT_TYPE","PUBGRP_010_BASIC_PAY_PER_FTE")/12, "-")</f>
        <v>-</v>
      </c>
      <c r="C13" s="162" t="str">
        <f>IF($B13&lt;10,"",IFERROR(GETPIVOTDATA("AMOUNT",'Table 1 1 Amount Pivot'!$A$3,"STAFF_GROUP",$A13,"PAYMENT_TYPE",$A$5), "-"))</f>
        <v>-</v>
      </c>
      <c r="D13" s="162" t="str">
        <f>IF($B13&lt;10,"",IFERROR(GETPIVOTDATA("AMOUNT",'Table 1 2 Amount Pivot'!$A$3,"STAFF_GROUP",$A13,"PAYMENT_TYPE",$A$5), "-"))</f>
        <v>-</v>
      </c>
      <c r="E13" s="162" t="str">
        <f>IF($B13&lt;10,"",IFERROR(GETPIVOTDATA("AMOUNT",'Table 1 3 Amount Pivot'!$A$3,"STAFF_GROUP",$A13,"PAYMENT_TYPE",$A$5), "-"))</f>
        <v>-</v>
      </c>
    </row>
    <row r="14" spans="1:18" s="160" customFormat="1" x14ac:dyDescent="0.2">
      <c r="A14" s="33" t="s">
        <v>5</v>
      </c>
      <c r="B14" s="161" t="str">
        <f>IFERROR(GETPIVOTDATA("SAMPLE_SIZE",'Table 1 3 Sample Pivot'!$A$3,"STAFF_GROUP",$A14,"PAYMENT_TYPE","PUBGRP_010_BASIC_PAY_PER_FTE")/12, "-")</f>
        <v>-</v>
      </c>
      <c r="C14" s="162" t="str">
        <f>IF($B14&lt;10,"",IFERROR(GETPIVOTDATA("AMOUNT",'Table 1 1 Amount Pivot'!$A$3,"STAFF_GROUP",$A14,"PAYMENT_TYPE",$A$5), "-"))</f>
        <v>-</v>
      </c>
      <c r="D14" s="162" t="str">
        <f>IF($B14&lt;10,"",IFERROR(GETPIVOTDATA("AMOUNT",'Table 1 2 Amount Pivot'!$A$3,"STAFF_GROUP",$A14,"PAYMENT_TYPE",$A$5), "-"))</f>
        <v>-</v>
      </c>
      <c r="E14" s="162" t="str">
        <f>IF($B14&lt;10,"",IFERROR(GETPIVOTDATA("AMOUNT",'Table 1 3 Amount Pivot'!$A$3,"STAFF_GROUP",$A14,"PAYMENT_TYPE",$A$5), "-"))</f>
        <v>-</v>
      </c>
    </row>
    <row r="15" spans="1:18" s="160" customFormat="1" x14ac:dyDescent="0.2">
      <c r="A15" s="31" t="s">
        <v>4</v>
      </c>
      <c r="B15" s="161" t="str">
        <f>IFERROR(GETPIVOTDATA("SAMPLE_SIZE",'Table 1 3 Sample Pivot'!$A$3,"STAFF_GROUP",$A15,"PAYMENT_TYPE","PUBGRP_010_BASIC_PAY_PER_FTE")/12, "-")</f>
        <v>-</v>
      </c>
      <c r="C15" s="162" t="str">
        <f>IF($B15&lt;10,"",IFERROR(GETPIVOTDATA("AMOUNT",'Table 1 1 Amount Pivot'!$A$3,"STAFF_GROUP",$A15,"PAYMENT_TYPE",$A$5), "-"))</f>
        <v>-</v>
      </c>
      <c r="D15" s="162" t="str">
        <f>IF($B15&lt;10,"",IFERROR(GETPIVOTDATA("AMOUNT",'Table 1 2 Amount Pivot'!$A$3,"STAFF_GROUP",$A15,"PAYMENT_TYPE",$A$5), "-"))</f>
        <v>-</v>
      </c>
      <c r="E15" s="162" t="str">
        <f>IF($B15&lt;10,"",IFERROR(GETPIVOTDATA("AMOUNT",'Table 1 3 Amount Pivot'!$A$3,"STAFF_GROUP",$A15,"PAYMENT_TYPE",$A$5), "-"))</f>
        <v>-</v>
      </c>
    </row>
    <row r="16" spans="1:18" s="160" customFormat="1" x14ac:dyDescent="0.2">
      <c r="A16" s="33" t="s">
        <v>12</v>
      </c>
      <c r="B16" s="161" t="str">
        <f>IFERROR(GETPIVOTDATA("SAMPLE_SIZE",'Table 1 3 Sample Pivot'!$A$3,"STAFF_GROUP",$A16,"PAYMENT_TYPE","PUBGRP_010_BASIC_PAY_PER_FTE")/12, "-")</f>
        <v>-</v>
      </c>
      <c r="C16" s="162" t="str">
        <f>IF($B16&lt;10,"",IFERROR(GETPIVOTDATA("AMOUNT",'Table 1 1 Amount Pivot'!$A$3,"STAFF_GROUP",$A16,"PAYMENT_TYPE",$A$5), "-"))</f>
        <v>-</v>
      </c>
      <c r="D16" s="162" t="str">
        <f>IF($B16&lt;10,"",IFERROR(GETPIVOTDATA("AMOUNT",'Table 1 2 Amount Pivot'!$A$3,"STAFF_GROUP",$A16,"PAYMENT_TYPE",$A$5), "-"))</f>
        <v>-</v>
      </c>
      <c r="E16" s="162" t="str">
        <f>IF($B16&lt;10,"",IFERROR(GETPIVOTDATA("AMOUNT",'Table 1 3 Amount Pivot'!$A$3,"STAFF_GROUP",$A16,"PAYMENT_TYPE",$A$5), "-"))</f>
        <v>-</v>
      </c>
    </row>
    <row r="17" spans="1:5" s="160" customFormat="1" x14ac:dyDescent="0.2">
      <c r="A17" s="33" t="s">
        <v>7</v>
      </c>
      <c r="B17" s="161" t="str">
        <f>IFERROR(GETPIVOTDATA("SAMPLE_SIZE",'Table 1 3 Sample Pivot'!$A$3,"STAFF_GROUP",$A17,"PAYMENT_TYPE","PUBGRP_010_BASIC_PAY_PER_FTE")/12, "-")</f>
        <v>-</v>
      </c>
      <c r="C17" s="162" t="str">
        <f>IF($B17&lt;10,"",IFERROR(GETPIVOTDATA("AMOUNT",'Table 1 1 Amount Pivot'!$A$3,"STAFF_GROUP",$A17,"PAYMENT_TYPE",$A$5), "-"))</f>
        <v>-</v>
      </c>
      <c r="D17" s="162" t="str">
        <f>IF($B17&lt;10,"",IFERROR(GETPIVOTDATA("AMOUNT",'Table 1 2 Amount Pivot'!$A$3,"STAFF_GROUP",$A17,"PAYMENT_TYPE",$A$5), "-"))</f>
        <v>-</v>
      </c>
      <c r="E17" s="162" t="str">
        <f>IF($B17&lt;10,"",IFERROR(GETPIVOTDATA("AMOUNT",'Table 1 3 Amount Pivot'!$A$3,"STAFF_GROUP",$A17,"PAYMENT_TYPE",$A$5), "-"))</f>
        <v>-</v>
      </c>
    </row>
    <row r="18" spans="1:5" s="160" customFormat="1" x14ac:dyDescent="0.2">
      <c r="A18" s="33" t="s">
        <v>11</v>
      </c>
      <c r="B18" s="161" t="str">
        <f>IFERROR(GETPIVOTDATA("SAMPLE_SIZE",'Table 1 3 Sample Pivot'!$A$3,"STAFF_GROUP",$A18,"PAYMENT_TYPE","PUBGRP_010_BASIC_PAY_PER_FTE")/12, "-")</f>
        <v>-</v>
      </c>
      <c r="C18" s="162" t="str">
        <f>IF($B18&lt;10,"",IFERROR(GETPIVOTDATA("AMOUNT",'Table 1 1 Amount Pivot'!$A$3,"STAFF_GROUP",$A18,"PAYMENT_TYPE",$A$5), "-"))</f>
        <v>-</v>
      </c>
      <c r="D18" s="162" t="str">
        <f>IF($B18&lt;10,"",IFERROR(GETPIVOTDATA("AMOUNT",'Table 1 2 Amount Pivot'!$A$3,"STAFF_GROUP",$A18,"PAYMENT_TYPE",$A$5), "-"))</f>
        <v>-</v>
      </c>
      <c r="E18" s="162" t="str">
        <f>IF($B18&lt;10,"",IFERROR(GETPIVOTDATA("AMOUNT",'Table 1 3 Amount Pivot'!$A$3,"STAFF_GROUP",$A18,"PAYMENT_TYPE",$A$5), "-"))</f>
        <v>-</v>
      </c>
    </row>
    <row r="19" spans="1:5" s="160" customFormat="1" x14ac:dyDescent="0.2">
      <c r="A19" s="33" t="s">
        <v>6</v>
      </c>
      <c r="B19" s="161" t="str">
        <f>IFERROR(GETPIVOTDATA("SAMPLE_SIZE",'Table 1 3 Sample Pivot'!$A$3,"STAFF_GROUP",$A19,"PAYMENT_TYPE","PUBGRP_010_BASIC_PAY_PER_FTE")/12, "-")</f>
        <v>-</v>
      </c>
      <c r="C19" s="162" t="str">
        <f>IF($B19&lt;10,"",IFERROR(GETPIVOTDATA("AMOUNT",'Table 1 1 Amount Pivot'!$A$3,"STAFF_GROUP",$A19,"PAYMENT_TYPE",$A$5), "-"))</f>
        <v>-</v>
      </c>
      <c r="D19" s="162" t="str">
        <f>IF($B19&lt;10,"",IFERROR(GETPIVOTDATA("AMOUNT",'Table 1 2 Amount Pivot'!$A$3,"STAFF_GROUP",$A19,"PAYMENT_TYPE",$A$5), "-"))</f>
        <v>-</v>
      </c>
      <c r="E19" s="162" t="str">
        <f>IF($B19&lt;10,"",IFERROR(GETPIVOTDATA("AMOUNT",'Table 1 3 Amount Pivot'!$A$3,"STAFF_GROUP",$A19,"PAYMENT_TYPE",$A$5), "-"))</f>
        <v>-</v>
      </c>
    </row>
    <row r="20" spans="1:5" s="160" customFormat="1" x14ac:dyDescent="0.2">
      <c r="A20" s="33" t="s">
        <v>9</v>
      </c>
      <c r="B20" s="161" t="str">
        <f>IFERROR(GETPIVOTDATA("SAMPLE_SIZE",'Table 1 3 Sample Pivot'!$A$3,"STAFF_GROUP",$A20,"PAYMENT_TYPE","PUBGRP_010_BASIC_PAY_PER_FTE")/12, "-")</f>
        <v>-</v>
      </c>
      <c r="C20" s="162" t="str">
        <f>IF($B20&lt;10,"",IFERROR(GETPIVOTDATA("AMOUNT",'Table 1 1 Amount Pivot'!$A$3,"STAFF_GROUP",$A20,"PAYMENT_TYPE",$A$5), "-"))</f>
        <v>-</v>
      </c>
      <c r="D20" s="162" t="str">
        <f>IF($B20&lt;10,"",IFERROR(GETPIVOTDATA("AMOUNT",'Table 1 2 Amount Pivot'!$A$3,"STAFF_GROUP",$A20,"PAYMENT_TYPE",$A$5), "-"))</f>
        <v>-</v>
      </c>
      <c r="E20" s="162" t="str">
        <f>IF($B20&lt;10,"",IFERROR(GETPIVOTDATA("AMOUNT",'Table 1 3 Amount Pivot'!$A$3,"STAFF_GROUP",$A20,"PAYMENT_TYPE",$A$5), "-"))</f>
        <v>-</v>
      </c>
    </row>
    <row r="21" spans="1:5" s="126" customFormat="1" ht="24.95" customHeight="1" x14ac:dyDescent="0.25">
      <c r="A21" s="128" t="s">
        <v>20</v>
      </c>
      <c r="B21" s="148" t="str">
        <f>IFERROR(GETPIVOTDATA("SAMPLE_SIZE",'Table 1 3 Sample Pivot'!$A$3,"STAFF_GROUP",$A21,"PAYMENT_TYPE","PUBGRP_010_BASIC_PAY_PER_FTE")/12, "-")</f>
        <v>-</v>
      </c>
      <c r="C21" s="149" t="str">
        <f>IF($B21&lt;10,"",IFERROR(GETPIVOTDATA("AMOUNT",'Table 1 1 Amount Pivot'!$A$3,"STAFF_GROUP",$A21,"PAYMENT_TYPE",$A$5), "-"))</f>
        <v>-</v>
      </c>
      <c r="D21" s="149" t="str">
        <f>IF($B21&lt;10,"",IFERROR(GETPIVOTDATA("AMOUNT",'Table 1 2 Amount Pivot'!$A$3,"STAFF_GROUP",$A21,"PAYMENT_TYPE",$A$5), "-"))</f>
        <v>-</v>
      </c>
      <c r="E21" s="149" t="str">
        <f>IF($B21&lt;10,"",IFERROR(GETPIVOTDATA("AMOUNT",'Table 1 3 Amount Pivot'!$A$3,"STAFF_GROUP",$A21,"PAYMENT_TYPE",$A$5), "-"))</f>
        <v>-</v>
      </c>
    </row>
    <row r="22" spans="1:5" s="126" customFormat="1" ht="15.75" x14ac:dyDescent="0.25">
      <c r="A22" s="128" t="s">
        <v>21</v>
      </c>
      <c r="B22" s="148" t="str">
        <f>IFERROR(GETPIVOTDATA("SAMPLE_SIZE",'Table 1 3 Sample Pivot'!$A$3,"STAFF_GROUP",$A22,"PAYMENT_TYPE","PUBGRP_010_BASIC_PAY_PER_FTE")/12, "-")</f>
        <v>-</v>
      </c>
      <c r="C22" s="149" t="str">
        <f>IF($B22&lt;10,"",IFERROR(GETPIVOTDATA("AMOUNT",'Table 1 1 Amount Pivot'!$A$3,"STAFF_GROUP",$A22,"PAYMENT_TYPE",$A$5), "-"))</f>
        <v>-</v>
      </c>
      <c r="D22" s="149" t="str">
        <f>IF($B22&lt;10,"",IFERROR(GETPIVOTDATA("AMOUNT",'Table 1 2 Amount Pivot'!$A$3,"STAFF_GROUP",$A22,"PAYMENT_TYPE",$A$5), "-"))</f>
        <v>-</v>
      </c>
      <c r="E22" s="149" t="str">
        <f>IF($B22&lt;10,"",IFERROR(GETPIVOTDATA("AMOUNT",'Table 1 3 Amount Pivot'!$A$3,"STAFF_GROUP",$A22,"PAYMENT_TYPE",$A$5), "-"))</f>
        <v>-</v>
      </c>
    </row>
    <row r="23" spans="1:5" s="126" customFormat="1" ht="15.75" x14ac:dyDescent="0.25">
      <c r="A23" s="128" t="s">
        <v>176</v>
      </c>
      <c r="B23" s="148" t="str">
        <f>IFERROR(GETPIVOTDATA("SAMPLE_SIZE",'Table 1 3 Sample Pivot'!$A$3,"STAFF_GROUP",$A23,"PAYMENT_TYPE","PUBGRP_010_BASIC_PAY_PER_FTE")/12, "-")</f>
        <v>-</v>
      </c>
      <c r="C23" s="149" t="str">
        <f>IF($B23&lt;10,"",IFERROR(GETPIVOTDATA("AMOUNT",'Table 1 1 Amount Pivot'!$A$3,"STAFF_GROUP",$A23,"PAYMENT_TYPE",$A$5), "-"))</f>
        <v>-</v>
      </c>
      <c r="D23" s="149" t="str">
        <f>IF($B23&lt;10,"",IFERROR(GETPIVOTDATA("AMOUNT",'Table 1 2 Amount Pivot'!$A$3,"STAFF_GROUP",$A23,"PAYMENT_TYPE",$A$5), "-"))</f>
        <v>-</v>
      </c>
      <c r="E23" s="149" t="str">
        <f>IF($B23&lt;10,"",IFERROR(GETPIVOTDATA("AMOUNT",'Table 1 3 Amount Pivot'!$A$3,"STAFF_GROUP",$A23,"PAYMENT_TYPE",$A$5), "-"))</f>
        <v>-</v>
      </c>
    </row>
    <row r="24" spans="1:5" s="126" customFormat="1" ht="15.75" x14ac:dyDescent="0.25">
      <c r="A24" s="128" t="s">
        <v>24</v>
      </c>
      <c r="B24" s="148" t="str">
        <f>IFERROR(GETPIVOTDATA("SAMPLE_SIZE",'Table 1 3 Sample Pivot'!$A$3,"STAFF_GROUP",$A24,"PAYMENT_TYPE","PUBGRP_010_BASIC_PAY_PER_FTE")/12, "-")</f>
        <v>-</v>
      </c>
      <c r="C24" s="149" t="str">
        <f>IF($B24&lt;10,"",IFERROR(GETPIVOTDATA("AMOUNT",'Table 1 1 Amount Pivot'!$A$3,"STAFF_GROUP",$A24,"PAYMENT_TYPE",$A$5), "-"))</f>
        <v>-</v>
      </c>
      <c r="D24" s="149" t="str">
        <f>IF($B24&lt;10,"",IFERROR(GETPIVOTDATA("AMOUNT",'Table 1 2 Amount Pivot'!$A$3,"STAFF_GROUP",$A24,"PAYMENT_TYPE",$A$5), "-"))</f>
        <v>-</v>
      </c>
      <c r="E24" s="149" t="str">
        <f>IF($B24&lt;10,"",IFERROR(GETPIVOTDATA("AMOUNT",'Table 1 3 Amount Pivot'!$A$3,"STAFF_GROUP",$A24,"PAYMENT_TYPE",$A$5), "-"))</f>
        <v>-</v>
      </c>
    </row>
    <row r="25" spans="1:5" s="126" customFormat="1" ht="24.95" customHeight="1" x14ac:dyDescent="0.25">
      <c r="A25" s="129" t="s">
        <v>15</v>
      </c>
      <c r="B25" s="148" t="str">
        <f>IFERROR(GETPIVOTDATA("SAMPLE_SIZE",'Table 1 3 Sample Pivot'!$A$3,"STAFF_GROUP",$A25,"PAYMENT_TYPE","PUBGRP_010_BASIC_PAY_PER_FTE")/12, "-")</f>
        <v>-</v>
      </c>
      <c r="C25" s="149" t="str">
        <f>IF($B25&lt;10,"",IFERROR(GETPIVOTDATA("AMOUNT",'Table 1 1 Amount Pivot'!$A$3,"STAFF_GROUP",$A25,"PAYMENT_TYPE",$A$5), "-"))</f>
        <v>-</v>
      </c>
      <c r="D25" s="149" t="str">
        <f>IF($B25&lt;10,"",IFERROR(GETPIVOTDATA("AMOUNT",'Table 1 2 Amount Pivot'!$A$3,"STAFF_GROUP",$A25,"PAYMENT_TYPE",$A$5), "-"))</f>
        <v>-</v>
      </c>
      <c r="E25" s="149" t="str">
        <f>IF($B25&lt;10,"",IFERROR(GETPIVOTDATA("AMOUNT",'Table 1 3 Amount Pivot'!$A$3,"STAFF_GROUP",$A25,"PAYMENT_TYPE",$A$5), "-"))</f>
        <v>-</v>
      </c>
    </row>
    <row r="26" spans="1:5" s="160" customFormat="1" x14ac:dyDescent="0.2">
      <c r="A26" s="31" t="s">
        <v>18</v>
      </c>
      <c r="B26" s="161" t="str">
        <f>IFERROR(GETPIVOTDATA("SAMPLE_SIZE",'Table 1 3 Sample Pivot'!$A$3,"STAFF_GROUP",$A26,"PAYMENT_TYPE","PUBGRP_010_BASIC_PAY_PER_FTE")/12, "-")</f>
        <v>-</v>
      </c>
      <c r="C26" s="162" t="str">
        <f>IF($B26&lt;10,"",IFERROR(GETPIVOTDATA("AMOUNT",'Table 1 1 Amount Pivot'!$A$3,"STAFF_GROUP",$A26,"PAYMENT_TYPE",$A$5), "-"))</f>
        <v>-</v>
      </c>
      <c r="D26" s="162" t="str">
        <f>IF($B26&lt;10,"",IFERROR(GETPIVOTDATA("AMOUNT",'Table 1 2 Amount Pivot'!$A$3,"STAFF_GROUP",$A26,"PAYMENT_TYPE",$A$5), "-"))</f>
        <v>-</v>
      </c>
      <c r="E26" s="162" t="str">
        <f>IF($B26&lt;10,"",IFERROR(GETPIVOTDATA("AMOUNT",'Table 1 3 Amount Pivot'!$A$3,"STAFF_GROUP",$A26,"PAYMENT_TYPE",$A$5), "-"))</f>
        <v>-</v>
      </c>
    </row>
    <row r="27" spans="1:5" s="160" customFormat="1" x14ac:dyDescent="0.2">
      <c r="A27" s="31" t="s">
        <v>177</v>
      </c>
      <c r="B27" s="161" t="str">
        <f>IFERROR(GETPIVOTDATA("SAMPLE_SIZE",'Table 1 3 Sample Pivot'!$A$3,"STAFF_GROUP",$A27,"PAYMENT_TYPE","PUBGRP_010_BASIC_PAY_PER_FTE")/12, "-")</f>
        <v>-</v>
      </c>
      <c r="C27" s="162" t="str">
        <f>IF($B27&lt;10,"",IFERROR(GETPIVOTDATA("AMOUNT",'Table 1 1 Amount Pivot'!$A$3,"STAFF_GROUP",$A27,"PAYMENT_TYPE",$A$5), "-"))</f>
        <v>-</v>
      </c>
      <c r="D27" s="162" t="str">
        <f>IF($B27&lt;10,"",IFERROR(GETPIVOTDATA("AMOUNT",'Table 1 2 Amount Pivot'!$A$3,"STAFF_GROUP",$A27,"PAYMENT_TYPE",$A$5), "-"))</f>
        <v>-</v>
      </c>
      <c r="E27" s="162" t="str">
        <f>IF($B27&lt;10,"",IFERROR(GETPIVOTDATA("AMOUNT",'Table 1 3 Amount Pivot'!$A$3,"STAFF_GROUP",$A27,"PAYMENT_TYPE",$A$5), "-"))</f>
        <v>-</v>
      </c>
    </row>
    <row r="28" spans="1:5" s="160" customFormat="1" x14ac:dyDescent="0.2">
      <c r="A28" s="31" t="s">
        <v>23</v>
      </c>
      <c r="B28" s="161" t="str">
        <f>IFERROR(GETPIVOTDATA("SAMPLE_SIZE",'Table 1 3 Sample Pivot'!$A$3,"STAFF_GROUP",$A28,"PAYMENT_TYPE","PUBGRP_010_BASIC_PAY_PER_FTE")/12, "-")</f>
        <v>-</v>
      </c>
      <c r="C28" s="162" t="str">
        <f>IF($B28&lt;10,"",IFERROR(GETPIVOTDATA("AMOUNT",'Table 1 1 Amount Pivot'!$A$3,"STAFF_GROUP",$A28,"PAYMENT_TYPE",$A$5), "-"))</f>
        <v>-</v>
      </c>
      <c r="D28" s="162" t="str">
        <f>IF($B28&lt;10,"",IFERROR(GETPIVOTDATA("AMOUNT",'Table 1 2 Amount Pivot'!$A$3,"STAFF_GROUP",$A28,"PAYMENT_TYPE",$A$5), "-"))</f>
        <v>-</v>
      </c>
      <c r="E28" s="162" t="str">
        <f>IF($B28&lt;10,"",IFERROR(GETPIVOTDATA("AMOUNT",'Table 1 3 Amount Pivot'!$A$3,"STAFF_GROUP",$A28,"PAYMENT_TYPE",$A$5), "-"))</f>
        <v>-</v>
      </c>
    </row>
    <row r="29" spans="1:5" s="126" customFormat="1" ht="24.95" customHeight="1" x14ac:dyDescent="0.25">
      <c r="A29" s="129" t="s">
        <v>14</v>
      </c>
      <c r="B29" s="148" t="str">
        <f>IFERROR(GETPIVOTDATA("SAMPLE_SIZE",'Table 1 3 Sample Pivot'!$A$3,"STAFF_GROUP",$A29,"PAYMENT_TYPE","PUBGRP_010_BASIC_PAY_PER_FTE")/12, "-")</f>
        <v>-</v>
      </c>
      <c r="C29" s="149" t="str">
        <f>IF($B29&lt;10,"",IFERROR(GETPIVOTDATA("AMOUNT",'Table 1 1 Amount Pivot'!$A$3,"STAFF_GROUP",$A29,"PAYMENT_TYPE",$A$5), "-"))</f>
        <v>-</v>
      </c>
      <c r="D29" s="149" t="str">
        <f>IF($B29&lt;10,"",IFERROR(GETPIVOTDATA("AMOUNT",'Table 1 2 Amount Pivot'!$A$3,"STAFF_GROUP",$A29,"PAYMENT_TYPE",$A$5), "-"))</f>
        <v>-</v>
      </c>
      <c r="E29" s="149" t="str">
        <f>IF($B29&lt;10,"",IFERROR(GETPIVOTDATA("AMOUNT",'Table 1 3 Amount Pivot'!$A$3,"STAFF_GROUP",$A29,"PAYMENT_TYPE",$A$5), "-"))</f>
        <v>-</v>
      </c>
    </row>
    <row r="30" spans="1:5" s="160" customFormat="1" x14ac:dyDescent="0.2">
      <c r="A30" s="31" t="s">
        <v>16</v>
      </c>
      <c r="B30" s="161" t="str">
        <f>IFERROR(GETPIVOTDATA("SAMPLE_SIZE",'Table 1 3 Sample Pivot'!$A$3,"STAFF_GROUP",$A30,"PAYMENT_TYPE","PUBGRP_010_BASIC_PAY_PER_FTE")/12, "-")</f>
        <v>-</v>
      </c>
      <c r="C30" s="162" t="str">
        <f>IF($B30&lt;10,"",IFERROR(GETPIVOTDATA("AMOUNT",'Table 1 1 Amount Pivot'!$A$3,"STAFF_GROUP",$A30,"PAYMENT_TYPE",$A$5), "-"))</f>
        <v>-</v>
      </c>
      <c r="D30" s="162" t="str">
        <f>IF($B30&lt;10,"",IFERROR(GETPIVOTDATA("AMOUNT",'Table 1 2 Amount Pivot'!$A$3,"STAFF_GROUP",$A30,"PAYMENT_TYPE",$A$5), "-"))</f>
        <v>-</v>
      </c>
      <c r="E30" s="162" t="str">
        <f>IF($B30&lt;10,"",IFERROR(GETPIVOTDATA("AMOUNT",'Table 1 3 Amount Pivot'!$A$3,"STAFF_GROUP",$A30,"PAYMENT_TYPE",$A$5), "-"))</f>
        <v>-</v>
      </c>
    </row>
    <row r="31" spans="1:5" s="160" customFormat="1" x14ac:dyDescent="0.2">
      <c r="A31" s="31" t="s">
        <v>25</v>
      </c>
      <c r="B31" s="161" t="str">
        <f>IFERROR(GETPIVOTDATA("SAMPLE_SIZE",'Table 1 3 Sample Pivot'!$A$3,"STAFF_GROUP",$A31,"PAYMENT_TYPE","PUBGRP_010_BASIC_PAY_PER_FTE")/12, "-")</f>
        <v>-</v>
      </c>
      <c r="C31" s="162" t="str">
        <f>IF($B31&lt;10,"",IFERROR(GETPIVOTDATA("AMOUNT",'Table 1 1 Amount Pivot'!$A$3,"STAFF_GROUP",$A31,"PAYMENT_TYPE",$A$5), "-"))</f>
        <v>-</v>
      </c>
      <c r="D31" s="162" t="str">
        <f>IF($B31&lt;10,"",IFERROR(GETPIVOTDATA("AMOUNT",'Table 1 2 Amount Pivot'!$A$3,"STAFF_GROUP",$A31,"PAYMENT_TYPE",$A$5), "-"))</f>
        <v>-</v>
      </c>
      <c r="E31" s="162" t="str">
        <f>IF($B31&lt;10,"",IFERROR(GETPIVOTDATA("AMOUNT",'Table 1 3 Amount Pivot'!$A$3,"STAFF_GROUP",$A31,"PAYMENT_TYPE",$A$5), "-"))</f>
        <v>-</v>
      </c>
    </row>
    <row r="32" spans="1:5" s="160" customFormat="1" x14ac:dyDescent="0.2">
      <c r="A32" s="31" t="s">
        <v>17</v>
      </c>
      <c r="B32" s="161" t="str">
        <f>IFERROR(GETPIVOTDATA("SAMPLE_SIZE",'Table 1 3 Sample Pivot'!$A$3,"STAFF_GROUP",$A32,"PAYMENT_TYPE","PUBGRP_010_BASIC_PAY_PER_FTE")/12, "-")</f>
        <v>-</v>
      </c>
      <c r="C32" s="162" t="str">
        <f>IF($B32&lt;10,"",IFERROR(GETPIVOTDATA("AMOUNT",'Table 1 1 Amount Pivot'!$A$3,"STAFF_GROUP",$A32,"PAYMENT_TYPE",$A$5), "-"))</f>
        <v>-</v>
      </c>
      <c r="D32" s="162" t="str">
        <f>IF($B32&lt;10,"",IFERROR(GETPIVOTDATA("AMOUNT",'Table 1 2 Amount Pivot'!$A$3,"STAFF_GROUP",$A32,"PAYMENT_TYPE",$A$5), "-"))</f>
        <v>-</v>
      </c>
      <c r="E32" s="162" t="str">
        <f>IF($B32&lt;10,"",IFERROR(GETPIVOTDATA("AMOUNT",'Table 1 3 Amount Pivot'!$A$3,"STAFF_GROUP",$A32,"PAYMENT_TYPE",$A$5), "-"))</f>
        <v>-</v>
      </c>
    </row>
    <row r="33" spans="1:5" s="160" customFormat="1" x14ac:dyDescent="0.2">
      <c r="A33" s="31" t="s">
        <v>19</v>
      </c>
      <c r="B33" s="161" t="str">
        <f>IFERROR(GETPIVOTDATA("SAMPLE_SIZE",'Table 1 3 Sample Pivot'!$A$3,"STAFF_GROUP",$A33,"PAYMENT_TYPE","PUBGRP_010_BASIC_PAY_PER_FTE")/12, "-")</f>
        <v>-</v>
      </c>
      <c r="C33" s="162" t="str">
        <f>IF($B33&lt;10,"",IFERROR(GETPIVOTDATA("AMOUNT",'Table 1 1 Amount Pivot'!$A$3,"STAFF_GROUP",$A33,"PAYMENT_TYPE",$A$5), "-"))</f>
        <v>-</v>
      </c>
      <c r="D33" s="162" t="str">
        <f>IF($B33&lt;10,"",IFERROR(GETPIVOTDATA("AMOUNT",'Table 1 2 Amount Pivot'!$A$3,"STAFF_GROUP",$A33,"PAYMENT_TYPE",$A$5), "-"))</f>
        <v>-</v>
      </c>
      <c r="E33" s="162" t="str">
        <f>IF($B33&lt;10,"",IFERROR(GETPIVOTDATA("AMOUNT",'Table 1 3 Amount Pivot'!$A$3,"STAFF_GROUP",$A33,"PAYMENT_TYPE",$A$5), "-"))</f>
        <v>-</v>
      </c>
    </row>
    <row r="34" spans="1:5" s="126" customFormat="1" ht="24.95" customHeight="1" x14ac:dyDescent="0.25">
      <c r="A34" s="130" t="s">
        <v>22</v>
      </c>
      <c r="B34" s="131" t="str">
        <f>IFERROR(GETPIVOTDATA("SAMPLE_SIZE",'Table 1 3 Sample Pivot'!$A$3,"STAFF_GROUP",$A34,"PAYMENT_TYPE","PUBGRP_010_BASIC_PAY_PER_FTE")/12, "-")</f>
        <v>-</v>
      </c>
      <c r="C34" s="132" t="str">
        <f>IF($B34&lt;10,"",IFERROR(GETPIVOTDATA("AMOUNT",'Table 1 1 Amount Pivot'!$A$3,"STAFF_GROUP",$A34,"PAYMENT_TYPE",$A$5), "-"))</f>
        <v>-</v>
      </c>
      <c r="D34" s="132" t="str">
        <f>IF($B34&lt;10,"",IFERROR(GETPIVOTDATA("AMOUNT",'Table 1 2 Amount Pivot'!$A$3,"STAFF_GROUP",$A34,"PAYMENT_TYPE",$A$5), "-"))</f>
        <v>-</v>
      </c>
      <c r="E34" s="132" t="str">
        <f>IF($B34&lt;10,"",IFERROR(GETPIVOTDATA("AMOUNT",'Table 1 3 Amount Pivot'!$A$3,"STAFF_GROUP",$A34,"PAYMENT_TYPE",$A$5), "-"))</f>
        <v>-</v>
      </c>
    </row>
    <row r="35" spans="1:5" x14ac:dyDescent="0.2">
      <c r="B35" s="124"/>
    </row>
    <row r="36" spans="1:5" x14ac:dyDescent="0.2">
      <c r="A36" s="20"/>
    </row>
    <row r="39" spans="1:5" x14ac:dyDescent="0.2">
      <c r="A39" s="26"/>
    </row>
    <row r="40" spans="1:5" ht="15.6" customHeight="1" x14ac:dyDescent="0.2">
      <c r="A40" s="26"/>
    </row>
    <row r="41" spans="1:5" x14ac:dyDescent="0.2">
      <c r="A41" s="26"/>
    </row>
    <row r="48" spans="1:5" x14ac:dyDescent="0.2">
      <c r="A48" s="32"/>
    </row>
    <row r="49" spans="1:18" s="34" customFormat="1" x14ac:dyDescent="0.2">
      <c r="A49" s="32"/>
      <c r="C49"/>
      <c r="D49"/>
      <c r="E49"/>
      <c r="F49"/>
      <c r="G49"/>
      <c r="H49"/>
      <c r="I49"/>
      <c r="J49"/>
      <c r="K49"/>
      <c r="L49"/>
      <c r="M49"/>
      <c r="N49"/>
      <c r="O49"/>
      <c r="P49"/>
      <c r="Q49"/>
      <c r="R49"/>
    </row>
    <row r="55" spans="1:18" s="34" customFormat="1" x14ac:dyDescent="0.2">
      <c r="A55" s="26"/>
      <c r="C55"/>
      <c r="D55"/>
      <c r="E55"/>
      <c r="F55"/>
      <c r="G55"/>
      <c r="H55"/>
      <c r="I55"/>
      <c r="J55"/>
      <c r="K55"/>
      <c r="L55"/>
      <c r="M55"/>
      <c r="N55"/>
      <c r="O55"/>
      <c r="P55"/>
      <c r="Q55"/>
      <c r="R55"/>
    </row>
  </sheetData>
  <conditionalFormatting sqref="B3">
    <cfRule type="cellIs" dxfId="36" priority="1" operator="notEqual">
      <formula>$B$4</formula>
    </cfRule>
    <cfRule type="cellIs" dxfId="35" priority="2" operator="equal">
      <formula>$B$4</formula>
    </cfRule>
  </conditionalFormatting>
  <conditionalFormatting sqref="B8:B34">
    <cfRule type="cellIs" dxfId="34" priority="3" operator="lessThan">
      <formula>10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97C84-B381-49C9-8A68-C643AE066E44}">
  <dimension ref="A1:R55"/>
  <sheetViews>
    <sheetView zoomScale="70" zoomScaleNormal="70" workbookViewId="0"/>
  </sheetViews>
  <sheetFormatPr defaultRowHeight="15" x14ac:dyDescent="0.2"/>
  <cols>
    <col min="1" max="1" width="40.44140625" style="27" customWidth="1"/>
    <col min="2" max="2" width="25" style="34" customWidth="1"/>
    <col min="3" max="5" width="10.6640625" customWidth="1"/>
  </cols>
  <sheetData>
    <row r="1" spans="1:18" x14ac:dyDescent="0.2">
      <c r="A1" s="25" t="s">
        <v>165</v>
      </c>
    </row>
    <row r="2" spans="1:18" x14ac:dyDescent="0.2">
      <c r="A2" s="80" t="s">
        <v>154</v>
      </c>
    </row>
    <row r="3" spans="1:18" s="5" customFormat="1" ht="12.75" x14ac:dyDescent="0.2">
      <c r="A3" s="81" t="s">
        <v>66</v>
      </c>
      <c r="B3" s="81">
        <f>COUNTA(A8:A34)</f>
        <v>27</v>
      </c>
      <c r="C3" s="3"/>
      <c r="D3" s="4"/>
      <c r="E3" s="3"/>
      <c r="F3" s="3"/>
      <c r="G3" s="3"/>
      <c r="H3" s="3"/>
      <c r="I3" s="3"/>
      <c r="J3" s="3"/>
      <c r="K3" s="3"/>
      <c r="L3" s="3"/>
      <c r="M3" s="3"/>
      <c r="N3" s="3"/>
      <c r="O3" s="3"/>
      <c r="P3" s="3"/>
      <c r="Q3" s="3"/>
      <c r="R3" s="4"/>
    </row>
    <row r="4" spans="1:18" s="5" customFormat="1" ht="12.75" x14ac:dyDescent="0.2">
      <c r="A4" s="82" t="s">
        <v>67</v>
      </c>
      <c r="B4" s="82">
        <f>COUNTA('Table 1 3 Amount Pivot'!B5:B35)</f>
        <v>1</v>
      </c>
      <c r="C4" s="3"/>
      <c r="D4" s="4"/>
      <c r="E4" s="3"/>
      <c r="F4" s="3"/>
      <c r="G4" s="3"/>
      <c r="H4" s="3"/>
      <c r="I4" s="3"/>
      <c r="J4" s="3"/>
      <c r="K4" s="3"/>
      <c r="L4" s="3"/>
      <c r="M4" s="3"/>
      <c r="N4" s="3"/>
      <c r="O4" s="3"/>
      <c r="P4" s="3"/>
      <c r="Q4" s="3"/>
      <c r="R4" s="4"/>
    </row>
    <row r="5" spans="1:18" x14ac:dyDescent="0.2">
      <c r="A5" s="114" t="s">
        <v>28</v>
      </c>
      <c r="B5" s="42"/>
      <c r="C5" s="42"/>
    </row>
    <row r="6" spans="1:18" x14ac:dyDescent="0.2">
      <c r="A6" s="27" t="s">
        <v>94</v>
      </c>
      <c r="B6" s="42"/>
      <c r="C6" s="42"/>
    </row>
    <row r="7" spans="1:18" ht="42" customHeight="1" x14ac:dyDescent="0.2">
      <c r="A7" s="28" t="s">
        <v>0</v>
      </c>
      <c r="B7" s="122" t="s">
        <v>65</v>
      </c>
      <c r="C7" s="123" t="s">
        <v>58</v>
      </c>
      <c r="D7" s="123" t="s">
        <v>59</v>
      </c>
      <c r="E7" s="123" t="s">
        <v>60</v>
      </c>
    </row>
    <row r="8" spans="1:18" s="126" customFormat="1" ht="24.95" customHeight="1" x14ac:dyDescent="0.25">
      <c r="A8" s="125" t="s">
        <v>1</v>
      </c>
      <c r="B8" s="146" t="str">
        <f>IFERROR(GETPIVOTDATA("SAMPLE_SIZE",'Table 1 3 Sample Pivot'!$A$3,"STAFF_GROUP",$A8,"PAYMENT_TYPE","PUBGRP_010_BASIC_PAY_PER_FTE")/12, "-")</f>
        <v>-</v>
      </c>
      <c r="C8" s="147" t="str">
        <f>IF($B8&lt;10,"",IFERROR(GETPIVOTDATA("AMOUNT",'Table 1 1 Amount Pivot'!$A$3,"STAFF_GROUP",$A8,"PAYMENT_TYPE",$A$5), "-"))</f>
        <v>-</v>
      </c>
      <c r="D8" s="147" t="str">
        <f>IF($B8&lt;10,"",IFERROR(GETPIVOTDATA("AMOUNT",'Table 1 2 Amount Pivot'!$A$3,"STAFF_GROUP",$A8,"PAYMENT_TYPE",$A$5), "-"))</f>
        <v>-</v>
      </c>
      <c r="E8" s="147" t="str">
        <f>IF($B8&lt;10,"",IFERROR(GETPIVOTDATA("AMOUNT",'Table 1 3 Amount Pivot'!$A$3,"STAFF_GROUP",$A8,"PAYMENT_TYPE",$A$5), "-"))</f>
        <v>-</v>
      </c>
    </row>
    <row r="9" spans="1:18" s="126" customFormat="1" ht="24.95" customHeight="1" x14ac:dyDescent="0.25">
      <c r="A9" s="127" t="s">
        <v>3</v>
      </c>
      <c r="B9" s="148" t="str">
        <f>IFERROR(GETPIVOTDATA("SAMPLE_SIZE",'Table 1 3 Sample Pivot'!$A$3,"STAFF_GROUP",$A9,"PAYMENT_TYPE","PUBGRP_010_BASIC_PAY_PER_FTE")/12, "-")</f>
        <v>-</v>
      </c>
      <c r="C9" s="149" t="str">
        <f>IF($B9&lt;10,"",IFERROR(GETPIVOTDATA("AMOUNT",'Table 1 1 Amount Pivot'!$A$3,"STAFF_GROUP",$A9,"PAYMENT_TYPE",$A$5), "-"))</f>
        <v>-</v>
      </c>
      <c r="D9" s="149" t="str">
        <f>IF($B9&lt;10,"",IFERROR(GETPIVOTDATA("AMOUNT",'Table 1 2 Amount Pivot'!$A$3,"STAFF_GROUP",$A9,"PAYMENT_TYPE",$A$5), "-"))</f>
        <v>-</v>
      </c>
      <c r="E9" s="149" t="str">
        <f>IF($B9&lt;10,"",IFERROR(GETPIVOTDATA("AMOUNT",'Table 1 3 Amount Pivot'!$A$3,"STAFF_GROUP",$A9,"PAYMENT_TYPE",$A$5), "-"))</f>
        <v>-</v>
      </c>
    </row>
    <row r="10" spans="1:18" s="126" customFormat="1" ht="24.95" customHeight="1" x14ac:dyDescent="0.25">
      <c r="A10" s="127" t="s">
        <v>48</v>
      </c>
      <c r="B10" s="148" t="str">
        <f>IFERROR(GETPIVOTDATA("SAMPLE_SIZE",'Table 1 3 Sample Pivot'!$A$3,"STAFF_GROUP",$A10,"PAYMENT_TYPE","PUBGRP_010_BASIC_PAY_PER_FTE")/12, "-")</f>
        <v>-</v>
      </c>
      <c r="C10" s="149" t="str">
        <f>IF($B10&lt;10,"",IFERROR(GETPIVOTDATA("AMOUNT",'Table 1 1 Amount Pivot'!$A$3,"STAFF_GROUP",$A10,"PAYMENT_TYPE",$A$5), "-"))</f>
        <v>-</v>
      </c>
      <c r="D10" s="149" t="str">
        <f>IF($B10&lt;10,"",IFERROR(GETPIVOTDATA("AMOUNT",'Table 1 2 Amount Pivot'!$A$3,"STAFF_GROUP",$A10,"PAYMENT_TYPE",$A$5), "-"))</f>
        <v>-</v>
      </c>
      <c r="E10" s="149" t="str">
        <f>IF($B10&lt;10,"",IFERROR(GETPIVOTDATA("AMOUNT",'Table 1 3 Amount Pivot'!$A$3,"STAFF_GROUP",$A10,"PAYMENT_TYPE",$A$5), "-"))</f>
        <v>-</v>
      </c>
    </row>
    <row r="11" spans="1:18" s="160" customFormat="1" x14ac:dyDescent="0.2">
      <c r="A11" s="31" t="s">
        <v>13</v>
      </c>
      <c r="B11" s="161" t="str">
        <f>IFERROR(GETPIVOTDATA("SAMPLE_SIZE",'Table 1 3 Sample Pivot'!$A$3,"STAFF_GROUP",$A11,"PAYMENT_TYPE","PUBGRP_010_BASIC_PAY_PER_FTE")/12, "-")</f>
        <v>-</v>
      </c>
      <c r="C11" s="162" t="str">
        <f>IF($B11&lt;10,"",IFERROR(GETPIVOTDATA("AMOUNT",'Table 1 1 Amount Pivot'!$A$3,"STAFF_GROUP",$A11,"PAYMENT_TYPE",$A$5), "-"))</f>
        <v>-</v>
      </c>
      <c r="D11" s="162" t="str">
        <f>IF($B11&lt;10,"",IFERROR(GETPIVOTDATA("AMOUNT",'Table 1 2 Amount Pivot'!$A$3,"STAFF_GROUP",$A11,"PAYMENT_TYPE",$A$5), "-"))</f>
        <v>-</v>
      </c>
      <c r="E11" s="162" t="str">
        <f>IF($B11&lt;10,"",IFERROR(GETPIVOTDATA("AMOUNT",'Table 1 3 Amount Pivot'!$A$3,"STAFF_GROUP",$A11,"PAYMENT_TYPE",$A$5), "-"))</f>
        <v>-</v>
      </c>
    </row>
    <row r="12" spans="1:18" s="160" customFormat="1" x14ac:dyDescent="0.2">
      <c r="A12" s="32" t="s">
        <v>10</v>
      </c>
      <c r="B12" s="161" t="str">
        <f>IFERROR(GETPIVOTDATA("SAMPLE_SIZE",'Table 1 3 Sample Pivot'!$A$3,"STAFF_GROUP",$A12,"PAYMENT_TYPE","PUBGRP_010_BASIC_PAY_PER_FTE")/12, "-")</f>
        <v>-</v>
      </c>
      <c r="C12" s="162" t="str">
        <f>IF($B12&lt;10,"",IFERROR(GETPIVOTDATA("AMOUNT",'Table 1 1 Amount Pivot'!$A$3,"STAFF_GROUP",$A12,"PAYMENT_TYPE",$A$5), "-"))</f>
        <v>-</v>
      </c>
      <c r="D12" s="162" t="str">
        <f>IF($B12&lt;10,"",IFERROR(GETPIVOTDATA("AMOUNT",'Table 1 2 Amount Pivot'!$A$3,"STAFF_GROUP",$A12,"PAYMENT_TYPE",$A$5), "-"))</f>
        <v>-</v>
      </c>
      <c r="E12" s="162" t="str">
        <f>IF($B12&lt;10,"",IFERROR(GETPIVOTDATA("AMOUNT",'Table 1 3 Amount Pivot'!$A$3,"STAFF_GROUP",$A12,"PAYMENT_TYPE",$A$5), "-"))</f>
        <v>-</v>
      </c>
    </row>
    <row r="13" spans="1:18" s="160" customFormat="1" x14ac:dyDescent="0.2">
      <c r="A13" s="33" t="s">
        <v>8</v>
      </c>
      <c r="B13" s="161" t="str">
        <f>IFERROR(GETPIVOTDATA("SAMPLE_SIZE",'Table 1 3 Sample Pivot'!$A$3,"STAFF_GROUP",$A13,"PAYMENT_TYPE","PUBGRP_010_BASIC_PAY_PER_FTE")/12, "-")</f>
        <v>-</v>
      </c>
      <c r="C13" s="162" t="str">
        <f>IF($B13&lt;10,"",IFERROR(GETPIVOTDATA("AMOUNT",'Table 1 1 Amount Pivot'!$A$3,"STAFF_GROUP",$A13,"PAYMENT_TYPE",$A$5), "-"))</f>
        <v>-</v>
      </c>
      <c r="D13" s="162" t="str">
        <f>IF($B13&lt;10,"",IFERROR(GETPIVOTDATA("AMOUNT",'Table 1 2 Amount Pivot'!$A$3,"STAFF_GROUP",$A13,"PAYMENT_TYPE",$A$5), "-"))</f>
        <v>-</v>
      </c>
      <c r="E13" s="162" t="str">
        <f>IF($B13&lt;10,"",IFERROR(GETPIVOTDATA("AMOUNT",'Table 1 3 Amount Pivot'!$A$3,"STAFF_GROUP",$A13,"PAYMENT_TYPE",$A$5), "-"))</f>
        <v>-</v>
      </c>
    </row>
    <row r="14" spans="1:18" s="160" customFormat="1" x14ac:dyDescent="0.2">
      <c r="A14" s="33" t="s">
        <v>5</v>
      </c>
      <c r="B14" s="161" t="str">
        <f>IFERROR(GETPIVOTDATA("SAMPLE_SIZE",'Table 1 3 Sample Pivot'!$A$3,"STAFF_GROUP",$A14,"PAYMENT_TYPE","PUBGRP_010_BASIC_PAY_PER_FTE")/12, "-")</f>
        <v>-</v>
      </c>
      <c r="C14" s="162" t="str">
        <f>IF($B14&lt;10,"",IFERROR(GETPIVOTDATA("AMOUNT",'Table 1 1 Amount Pivot'!$A$3,"STAFF_GROUP",$A14,"PAYMENT_TYPE",$A$5), "-"))</f>
        <v>-</v>
      </c>
      <c r="D14" s="162" t="str">
        <f>IF($B14&lt;10,"",IFERROR(GETPIVOTDATA("AMOUNT",'Table 1 2 Amount Pivot'!$A$3,"STAFF_GROUP",$A14,"PAYMENT_TYPE",$A$5), "-"))</f>
        <v>-</v>
      </c>
      <c r="E14" s="162" t="str">
        <f>IF($B14&lt;10,"",IFERROR(GETPIVOTDATA("AMOUNT",'Table 1 3 Amount Pivot'!$A$3,"STAFF_GROUP",$A14,"PAYMENT_TYPE",$A$5), "-"))</f>
        <v>-</v>
      </c>
    </row>
    <row r="15" spans="1:18" s="160" customFormat="1" x14ac:dyDescent="0.2">
      <c r="A15" s="31" t="s">
        <v>4</v>
      </c>
      <c r="B15" s="161" t="str">
        <f>IFERROR(GETPIVOTDATA("SAMPLE_SIZE",'Table 1 3 Sample Pivot'!$A$3,"STAFF_GROUP",$A15,"PAYMENT_TYPE","PUBGRP_010_BASIC_PAY_PER_FTE")/12, "-")</f>
        <v>-</v>
      </c>
      <c r="C15" s="162" t="str">
        <f>IF($B15&lt;10,"",IFERROR(GETPIVOTDATA("AMOUNT",'Table 1 1 Amount Pivot'!$A$3,"STAFF_GROUP",$A15,"PAYMENT_TYPE",$A$5), "-"))</f>
        <v>-</v>
      </c>
      <c r="D15" s="162" t="str">
        <f>IF($B15&lt;10,"",IFERROR(GETPIVOTDATA("AMOUNT",'Table 1 2 Amount Pivot'!$A$3,"STAFF_GROUP",$A15,"PAYMENT_TYPE",$A$5), "-"))</f>
        <v>-</v>
      </c>
      <c r="E15" s="162" t="str">
        <f>IF($B15&lt;10,"",IFERROR(GETPIVOTDATA("AMOUNT",'Table 1 3 Amount Pivot'!$A$3,"STAFF_GROUP",$A15,"PAYMENT_TYPE",$A$5), "-"))</f>
        <v>-</v>
      </c>
    </row>
    <row r="16" spans="1:18" s="160" customFormat="1" x14ac:dyDescent="0.2">
      <c r="A16" s="33" t="s">
        <v>12</v>
      </c>
      <c r="B16" s="161" t="str">
        <f>IFERROR(GETPIVOTDATA("SAMPLE_SIZE",'Table 1 3 Sample Pivot'!$A$3,"STAFF_GROUP",$A16,"PAYMENT_TYPE","PUBGRP_010_BASIC_PAY_PER_FTE")/12, "-")</f>
        <v>-</v>
      </c>
      <c r="C16" s="162" t="str">
        <f>IF($B16&lt;10,"",IFERROR(GETPIVOTDATA("AMOUNT",'Table 1 1 Amount Pivot'!$A$3,"STAFF_GROUP",$A16,"PAYMENT_TYPE",$A$5), "-"))</f>
        <v>-</v>
      </c>
      <c r="D16" s="162" t="str">
        <f>IF($B16&lt;10,"",IFERROR(GETPIVOTDATA("AMOUNT",'Table 1 2 Amount Pivot'!$A$3,"STAFF_GROUP",$A16,"PAYMENT_TYPE",$A$5), "-"))</f>
        <v>-</v>
      </c>
      <c r="E16" s="162" t="str">
        <f>IF($B16&lt;10,"",IFERROR(GETPIVOTDATA("AMOUNT",'Table 1 3 Amount Pivot'!$A$3,"STAFF_GROUP",$A16,"PAYMENT_TYPE",$A$5), "-"))</f>
        <v>-</v>
      </c>
    </row>
    <row r="17" spans="1:5" s="160" customFormat="1" x14ac:dyDescent="0.2">
      <c r="A17" s="33" t="s">
        <v>7</v>
      </c>
      <c r="B17" s="161" t="str">
        <f>IFERROR(GETPIVOTDATA("SAMPLE_SIZE",'Table 1 3 Sample Pivot'!$A$3,"STAFF_GROUP",$A17,"PAYMENT_TYPE","PUBGRP_010_BASIC_PAY_PER_FTE")/12, "-")</f>
        <v>-</v>
      </c>
      <c r="C17" s="162" t="str">
        <f>IF($B17&lt;10,"",IFERROR(GETPIVOTDATA("AMOUNT",'Table 1 1 Amount Pivot'!$A$3,"STAFF_GROUP",$A17,"PAYMENT_TYPE",$A$5), "-"))</f>
        <v>-</v>
      </c>
      <c r="D17" s="162" t="str">
        <f>IF($B17&lt;10,"",IFERROR(GETPIVOTDATA("AMOUNT",'Table 1 2 Amount Pivot'!$A$3,"STAFF_GROUP",$A17,"PAYMENT_TYPE",$A$5), "-"))</f>
        <v>-</v>
      </c>
      <c r="E17" s="162" t="str">
        <f>IF($B17&lt;10,"",IFERROR(GETPIVOTDATA("AMOUNT",'Table 1 3 Amount Pivot'!$A$3,"STAFF_GROUP",$A17,"PAYMENT_TYPE",$A$5), "-"))</f>
        <v>-</v>
      </c>
    </row>
    <row r="18" spans="1:5" s="160" customFormat="1" x14ac:dyDescent="0.2">
      <c r="A18" s="33" t="s">
        <v>11</v>
      </c>
      <c r="B18" s="161" t="str">
        <f>IFERROR(GETPIVOTDATA("SAMPLE_SIZE",'Table 1 3 Sample Pivot'!$A$3,"STAFF_GROUP",$A18,"PAYMENT_TYPE","PUBGRP_010_BASIC_PAY_PER_FTE")/12, "-")</f>
        <v>-</v>
      </c>
      <c r="C18" s="162" t="str">
        <f>IF($B18&lt;10,"",IFERROR(GETPIVOTDATA("AMOUNT",'Table 1 1 Amount Pivot'!$A$3,"STAFF_GROUP",$A18,"PAYMENT_TYPE",$A$5), "-"))</f>
        <v>-</v>
      </c>
      <c r="D18" s="162" t="str">
        <f>IF($B18&lt;10,"",IFERROR(GETPIVOTDATA("AMOUNT",'Table 1 2 Amount Pivot'!$A$3,"STAFF_GROUP",$A18,"PAYMENT_TYPE",$A$5), "-"))</f>
        <v>-</v>
      </c>
      <c r="E18" s="162" t="str">
        <f>IF($B18&lt;10,"",IFERROR(GETPIVOTDATA("AMOUNT",'Table 1 3 Amount Pivot'!$A$3,"STAFF_GROUP",$A18,"PAYMENT_TYPE",$A$5), "-"))</f>
        <v>-</v>
      </c>
    </row>
    <row r="19" spans="1:5" s="160" customFormat="1" x14ac:dyDescent="0.2">
      <c r="A19" s="33" t="s">
        <v>6</v>
      </c>
      <c r="B19" s="161" t="str">
        <f>IFERROR(GETPIVOTDATA("SAMPLE_SIZE",'Table 1 3 Sample Pivot'!$A$3,"STAFF_GROUP",$A19,"PAYMENT_TYPE","PUBGRP_010_BASIC_PAY_PER_FTE")/12, "-")</f>
        <v>-</v>
      </c>
      <c r="C19" s="162" t="str">
        <f>IF($B19&lt;10,"",IFERROR(GETPIVOTDATA("AMOUNT",'Table 1 1 Amount Pivot'!$A$3,"STAFF_GROUP",$A19,"PAYMENT_TYPE",$A$5), "-"))</f>
        <v>-</v>
      </c>
      <c r="D19" s="162" t="str">
        <f>IF($B19&lt;10,"",IFERROR(GETPIVOTDATA("AMOUNT",'Table 1 2 Amount Pivot'!$A$3,"STAFF_GROUP",$A19,"PAYMENT_TYPE",$A$5), "-"))</f>
        <v>-</v>
      </c>
      <c r="E19" s="162" t="str">
        <f>IF($B19&lt;10,"",IFERROR(GETPIVOTDATA("AMOUNT",'Table 1 3 Amount Pivot'!$A$3,"STAFF_GROUP",$A19,"PAYMENT_TYPE",$A$5), "-"))</f>
        <v>-</v>
      </c>
    </row>
    <row r="20" spans="1:5" s="160" customFormat="1" x14ac:dyDescent="0.2">
      <c r="A20" s="33" t="s">
        <v>9</v>
      </c>
      <c r="B20" s="161" t="str">
        <f>IFERROR(GETPIVOTDATA("SAMPLE_SIZE",'Table 1 3 Sample Pivot'!$A$3,"STAFF_GROUP",$A20,"PAYMENT_TYPE","PUBGRP_010_BASIC_PAY_PER_FTE")/12, "-")</f>
        <v>-</v>
      </c>
      <c r="C20" s="162" t="str">
        <f>IF($B20&lt;10,"",IFERROR(GETPIVOTDATA("AMOUNT",'Table 1 1 Amount Pivot'!$A$3,"STAFF_GROUP",$A20,"PAYMENT_TYPE",$A$5), "-"))</f>
        <v>-</v>
      </c>
      <c r="D20" s="162" t="str">
        <f>IF($B20&lt;10,"",IFERROR(GETPIVOTDATA("AMOUNT",'Table 1 2 Amount Pivot'!$A$3,"STAFF_GROUP",$A20,"PAYMENT_TYPE",$A$5), "-"))</f>
        <v>-</v>
      </c>
      <c r="E20" s="162" t="str">
        <f>IF($B20&lt;10,"",IFERROR(GETPIVOTDATA("AMOUNT",'Table 1 3 Amount Pivot'!$A$3,"STAFF_GROUP",$A20,"PAYMENT_TYPE",$A$5), "-"))</f>
        <v>-</v>
      </c>
    </row>
    <row r="21" spans="1:5" s="126" customFormat="1" ht="24.95" customHeight="1" x14ac:dyDescent="0.25">
      <c r="A21" s="128" t="s">
        <v>20</v>
      </c>
      <c r="B21" s="148" t="str">
        <f>IFERROR(GETPIVOTDATA("SAMPLE_SIZE",'Table 1 3 Sample Pivot'!$A$3,"STAFF_GROUP",$A21,"PAYMENT_TYPE","PUBGRP_010_BASIC_PAY_PER_FTE")/12, "-")</f>
        <v>-</v>
      </c>
      <c r="C21" s="149" t="str">
        <f>IF($B21&lt;10,"",IFERROR(GETPIVOTDATA("AMOUNT",'Table 1 1 Amount Pivot'!$A$3,"STAFF_GROUP",$A21,"PAYMENT_TYPE",$A$5), "-"))</f>
        <v>-</v>
      </c>
      <c r="D21" s="149" t="str">
        <f>IF($B21&lt;10,"",IFERROR(GETPIVOTDATA("AMOUNT",'Table 1 2 Amount Pivot'!$A$3,"STAFF_GROUP",$A21,"PAYMENT_TYPE",$A$5), "-"))</f>
        <v>-</v>
      </c>
      <c r="E21" s="149" t="str">
        <f>IF($B21&lt;10,"",IFERROR(GETPIVOTDATA("AMOUNT",'Table 1 3 Amount Pivot'!$A$3,"STAFF_GROUP",$A21,"PAYMENT_TYPE",$A$5), "-"))</f>
        <v>-</v>
      </c>
    </row>
    <row r="22" spans="1:5" s="126" customFormat="1" ht="15.75" x14ac:dyDescent="0.25">
      <c r="A22" s="128" t="s">
        <v>21</v>
      </c>
      <c r="B22" s="148" t="str">
        <f>IFERROR(GETPIVOTDATA("SAMPLE_SIZE",'Table 1 3 Sample Pivot'!$A$3,"STAFF_GROUP",$A22,"PAYMENT_TYPE","PUBGRP_010_BASIC_PAY_PER_FTE")/12, "-")</f>
        <v>-</v>
      </c>
      <c r="C22" s="149" t="str">
        <f>IF($B22&lt;10,"",IFERROR(GETPIVOTDATA("AMOUNT",'Table 1 1 Amount Pivot'!$A$3,"STAFF_GROUP",$A22,"PAYMENT_TYPE",$A$5), "-"))</f>
        <v>-</v>
      </c>
      <c r="D22" s="149" t="str">
        <f>IF($B22&lt;10,"",IFERROR(GETPIVOTDATA("AMOUNT",'Table 1 2 Amount Pivot'!$A$3,"STAFF_GROUP",$A22,"PAYMENT_TYPE",$A$5), "-"))</f>
        <v>-</v>
      </c>
      <c r="E22" s="149" t="str">
        <f>IF($B22&lt;10,"",IFERROR(GETPIVOTDATA("AMOUNT",'Table 1 3 Amount Pivot'!$A$3,"STAFF_GROUP",$A22,"PAYMENT_TYPE",$A$5), "-"))</f>
        <v>-</v>
      </c>
    </row>
    <row r="23" spans="1:5" s="126" customFormat="1" ht="15.75" x14ac:dyDescent="0.25">
      <c r="A23" s="128" t="s">
        <v>176</v>
      </c>
      <c r="B23" s="148" t="str">
        <f>IFERROR(GETPIVOTDATA("SAMPLE_SIZE",'Table 1 3 Sample Pivot'!$A$3,"STAFF_GROUP",$A23,"PAYMENT_TYPE","PUBGRP_010_BASIC_PAY_PER_FTE")/12, "-")</f>
        <v>-</v>
      </c>
      <c r="C23" s="149" t="str">
        <f>IF($B23&lt;10,"",IFERROR(GETPIVOTDATA("AMOUNT",'Table 1 1 Amount Pivot'!$A$3,"STAFF_GROUP",$A23,"PAYMENT_TYPE",$A$5), "-"))</f>
        <v>-</v>
      </c>
      <c r="D23" s="149" t="str">
        <f>IF($B23&lt;10,"",IFERROR(GETPIVOTDATA("AMOUNT",'Table 1 2 Amount Pivot'!$A$3,"STAFF_GROUP",$A23,"PAYMENT_TYPE",$A$5), "-"))</f>
        <v>-</v>
      </c>
      <c r="E23" s="149" t="str">
        <f>IF($B23&lt;10,"",IFERROR(GETPIVOTDATA("AMOUNT",'Table 1 3 Amount Pivot'!$A$3,"STAFF_GROUP",$A23,"PAYMENT_TYPE",$A$5), "-"))</f>
        <v>-</v>
      </c>
    </row>
    <row r="24" spans="1:5" s="126" customFormat="1" ht="15.75" x14ac:dyDescent="0.25">
      <c r="A24" s="128" t="s">
        <v>24</v>
      </c>
      <c r="B24" s="148" t="str">
        <f>IFERROR(GETPIVOTDATA("SAMPLE_SIZE",'Table 1 3 Sample Pivot'!$A$3,"STAFF_GROUP",$A24,"PAYMENT_TYPE","PUBGRP_010_BASIC_PAY_PER_FTE")/12, "-")</f>
        <v>-</v>
      </c>
      <c r="C24" s="149" t="str">
        <f>IF($B24&lt;10,"",IFERROR(GETPIVOTDATA("AMOUNT",'Table 1 1 Amount Pivot'!$A$3,"STAFF_GROUP",$A24,"PAYMENT_TYPE",$A$5), "-"))</f>
        <v>-</v>
      </c>
      <c r="D24" s="149" t="str">
        <f>IF($B24&lt;10,"",IFERROR(GETPIVOTDATA("AMOUNT",'Table 1 2 Amount Pivot'!$A$3,"STAFF_GROUP",$A24,"PAYMENT_TYPE",$A$5), "-"))</f>
        <v>-</v>
      </c>
      <c r="E24" s="149" t="str">
        <f>IF($B24&lt;10,"",IFERROR(GETPIVOTDATA("AMOUNT",'Table 1 3 Amount Pivot'!$A$3,"STAFF_GROUP",$A24,"PAYMENT_TYPE",$A$5), "-"))</f>
        <v>-</v>
      </c>
    </row>
    <row r="25" spans="1:5" s="126" customFormat="1" ht="24.95" customHeight="1" x14ac:dyDescent="0.25">
      <c r="A25" s="129" t="s">
        <v>15</v>
      </c>
      <c r="B25" s="148" t="str">
        <f>IFERROR(GETPIVOTDATA("SAMPLE_SIZE",'Table 1 3 Sample Pivot'!$A$3,"STAFF_GROUP",$A25,"PAYMENT_TYPE","PUBGRP_010_BASIC_PAY_PER_FTE")/12, "-")</f>
        <v>-</v>
      </c>
      <c r="C25" s="149" t="str">
        <f>IF($B25&lt;10,"",IFERROR(GETPIVOTDATA("AMOUNT",'Table 1 1 Amount Pivot'!$A$3,"STAFF_GROUP",$A25,"PAYMENT_TYPE",$A$5), "-"))</f>
        <v>-</v>
      </c>
      <c r="D25" s="149" t="str">
        <f>IF($B25&lt;10,"",IFERROR(GETPIVOTDATA("AMOUNT",'Table 1 2 Amount Pivot'!$A$3,"STAFF_GROUP",$A25,"PAYMENT_TYPE",$A$5), "-"))</f>
        <v>-</v>
      </c>
      <c r="E25" s="149" t="str">
        <f>IF($B25&lt;10,"",IFERROR(GETPIVOTDATA("AMOUNT",'Table 1 3 Amount Pivot'!$A$3,"STAFF_GROUP",$A25,"PAYMENT_TYPE",$A$5), "-"))</f>
        <v>-</v>
      </c>
    </row>
    <row r="26" spans="1:5" s="160" customFormat="1" x14ac:dyDescent="0.2">
      <c r="A26" s="31" t="s">
        <v>18</v>
      </c>
      <c r="B26" s="161" t="str">
        <f>IFERROR(GETPIVOTDATA("SAMPLE_SIZE",'Table 1 3 Sample Pivot'!$A$3,"STAFF_GROUP",$A26,"PAYMENT_TYPE","PUBGRP_010_BASIC_PAY_PER_FTE")/12, "-")</f>
        <v>-</v>
      </c>
      <c r="C26" s="162" t="str">
        <f>IF($B26&lt;10,"",IFERROR(GETPIVOTDATA("AMOUNT",'Table 1 1 Amount Pivot'!$A$3,"STAFF_GROUP",$A26,"PAYMENT_TYPE",$A$5), "-"))</f>
        <v>-</v>
      </c>
      <c r="D26" s="162" t="str">
        <f>IF($B26&lt;10,"",IFERROR(GETPIVOTDATA("AMOUNT",'Table 1 2 Amount Pivot'!$A$3,"STAFF_GROUP",$A26,"PAYMENT_TYPE",$A$5), "-"))</f>
        <v>-</v>
      </c>
      <c r="E26" s="162" t="str">
        <f>IF($B26&lt;10,"",IFERROR(GETPIVOTDATA("AMOUNT",'Table 1 3 Amount Pivot'!$A$3,"STAFF_GROUP",$A26,"PAYMENT_TYPE",$A$5), "-"))</f>
        <v>-</v>
      </c>
    </row>
    <row r="27" spans="1:5" s="160" customFormat="1" x14ac:dyDescent="0.2">
      <c r="A27" s="31" t="s">
        <v>177</v>
      </c>
      <c r="B27" s="161" t="str">
        <f>IFERROR(GETPIVOTDATA("SAMPLE_SIZE",'Table 1 3 Sample Pivot'!$A$3,"STAFF_GROUP",$A27,"PAYMENT_TYPE","PUBGRP_010_BASIC_PAY_PER_FTE")/12, "-")</f>
        <v>-</v>
      </c>
      <c r="C27" s="162" t="str">
        <f>IF($B27&lt;10,"",IFERROR(GETPIVOTDATA("AMOUNT",'Table 1 1 Amount Pivot'!$A$3,"STAFF_GROUP",$A27,"PAYMENT_TYPE",$A$5), "-"))</f>
        <v>-</v>
      </c>
      <c r="D27" s="162" t="str">
        <f>IF($B27&lt;10,"",IFERROR(GETPIVOTDATA("AMOUNT",'Table 1 2 Amount Pivot'!$A$3,"STAFF_GROUP",$A27,"PAYMENT_TYPE",$A$5), "-"))</f>
        <v>-</v>
      </c>
      <c r="E27" s="162" t="str">
        <f>IF($B27&lt;10,"",IFERROR(GETPIVOTDATA("AMOUNT",'Table 1 3 Amount Pivot'!$A$3,"STAFF_GROUP",$A27,"PAYMENT_TYPE",$A$5), "-"))</f>
        <v>-</v>
      </c>
    </row>
    <row r="28" spans="1:5" s="160" customFormat="1" x14ac:dyDescent="0.2">
      <c r="A28" s="31" t="s">
        <v>23</v>
      </c>
      <c r="B28" s="161" t="str">
        <f>IFERROR(GETPIVOTDATA("SAMPLE_SIZE",'Table 1 3 Sample Pivot'!$A$3,"STAFF_GROUP",$A28,"PAYMENT_TYPE","PUBGRP_010_BASIC_PAY_PER_FTE")/12, "-")</f>
        <v>-</v>
      </c>
      <c r="C28" s="162" t="str">
        <f>IF($B28&lt;10,"",IFERROR(GETPIVOTDATA("AMOUNT",'Table 1 1 Amount Pivot'!$A$3,"STAFF_GROUP",$A28,"PAYMENT_TYPE",$A$5), "-"))</f>
        <v>-</v>
      </c>
      <c r="D28" s="162" t="str">
        <f>IF($B28&lt;10,"",IFERROR(GETPIVOTDATA("AMOUNT",'Table 1 2 Amount Pivot'!$A$3,"STAFF_GROUP",$A28,"PAYMENT_TYPE",$A$5), "-"))</f>
        <v>-</v>
      </c>
      <c r="E28" s="162" t="str">
        <f>IF($B28&lt;10,"",IFERROR(GETPIVOTDATA("AMOUNT",'Table 1 3 Amount Pivot'!$A$3,"STAFF_GROUP",$A28,"PAYMENT_TYPE",$A$5), "-"))</f>
        <v>-</v>
      </c>
    </row>
    <row r="29" spans="1:5" s="126" customFormat="1" ht="24.95" customHeight="1" x14ac:dyDescent="0.25">
      <c r="A29" s="129" t="s">
        <v>14</v>
      </c>
      <c r="B29" s="148" t="str">
        <f>IFERROR(GETPIVOTDATA("SAMPLE_SIZE",'Table 1 3 Sample Pivot'!$A$3,"STAFF_GROUP",$A29,"PAYMENT_TYPE","PUBGRP_010_BASIC_PAY_PER_FTE")/12, "-")</f>
        <v>-</v>
      </c>
      <c r="C29" s="149" t="str">
        <f>IF($B29&lt;10,"",IFERROR(GETPIVOTDATA("AMOUNT",'Table 1 1 Amount Pivot'!$A$3,"STAFF_GROUP",$A29,"PAYMENT_TYPE",$A$5), "-"))</f>
        <v>-</v>
      </c>
      <c r="D29" s="149" t="str">
        <f>IF($B29&lt;10,"",IFERROR(GETPIVOTDATA("AMOUNT",'Table 1 2 Amount Pivot'!$A$3,"STAFF_GROUP",$A29,"PAYMENT_TYPE",$A$5), "-"))</f>
        <v>-</v>
      </c>
      <c r="E29" s="149" t="str">
        <f>IF($B29&lt;10,"",IFERROR(GETPIVOTDATA("AMOUNT",'Table 1 3 Amount Pivot'!$A$3,"STAFF_GROUP",$A29,"PAYMENT_TYPE",$A$5), "-"))</f>
        <v>-</v>
      </c>
    </row>
    <row r="30" spans="1:5" s="160" customFormat="1" x14ac:dyDescent="0.2">
      <c r="A30" s="31" t="s">
        <v>16</v>
      </c>
      <c r="B30" s="161" t="str">
        <f>IFERROR(GETPIVOTDATA("SAMPLE_SIZE",'Table 1 3 Sample Pivot'!$A$3,"STAFF_GROUP",$A30,"PAYMENT_TYPE","PUBGRP_010_BASIC_PAY_PER_FTE")/12, "-")</f>
        <v>-</v>
      </c>
      <c r="C30" s="162" t="str">
        <f>IF($B30&lt;10,"",IFERROR(GETPIVOTDATA("AMOUNT",'Table 1 1 Amount Pivot'!$A$3,"STAFF_GROUP",$A30,"PAYMENT_TYPE",$A$5), "-"))</f>
        <v>-</v>
      </c>
      <c r="D30" s="162" t="str">
        <f>IF($B30&lt;10,"",IFERROR(GETPIVOTDATA("AMOUNT",'Table 1 2 Amount Pivot'!$A$3,"STAFF_GROUP",$A30,"PAYMENT_TYPE",$A$5), "-"))</f>
        <v>-</v>
      </c>
      <c r="E30" s="162" t="str">
        <f>IF($B30&lt;10,"",IFERROR(GETPIVOTDATA("AMOUNT",'Table 1 3 Amount Pivot'!$A$3,"STAFF_GROUP",$A30,"PAYMENT_TYPE",$A$5), "-"))</f>
        <v>-</v>
      </c>
    </row>
    <row r="31" spans="1:5" s="160" customFormat="1" x14ac:dyDescent="0.2">
      <c r="A31" s="31" t="s">
        <v>25</v>
      </c>
      <c r="B31" s="161" t="str">
        <f>IFERROR(GETPIVOTDATA("SAMPLE_SIZE",'Table 1 3 Sample Pivot'!$A$3,"STAFF_GROUP",$A31,"PAYMENT_TYPE","PUBGRP_010_BASIC_PAY_PER_FTE")/12, "-")</f>
        <v>-</v>
      </c>
      <c r="C31" s="162" t="str">
        <f>IF($B31&lt;10,"",IFERROR(GETPIVOTDATA("AMOUNT",'Table 1 1 Amount Pivot'!$A$3,"STAFF_GROUP",$A31,"PAYMENT_TYPE",$A$5), "-"))</f>
        <v>-</v>
      </c>
      <c r="D31" s="162" t="str">
        <f>IF($B31&lt;10,"",IFERROR(GETPIVOTDATA("AMOUNT",'Table 1 2 Amount Pivot'!$A$3,"STAFF_GROUP",$A31,"PAYMENT_TYPE",$A$5), "-"))</f>
        <v>-</v>
      </c>
      <c r="E31" s="162" t="str">
        <f>IF($B31&lt;10,"",IFERROR(GETPIVOTDATA("AMOUNT",'Table 1 3 Amount Pivot'!$A$3,"STAFF_GROUP",$A31,"PAYMENT_TYPE",$A$5), "-"))</f>
        <v>-</v>
      </c>
    </row>
    <row r="32" spans="1:5" s="160" customFormat="1" x14ac:dyDescent="0.2">
      <c r="A32" s="31" t="s">
        <v>17</v>
      </c>
      <c r="B32" s="161" t="str">
        <f>IFERROR(GETPIVOTDATA("SAMPLE_SIZE",'Table 1 3 Sample Pivot'!$A$3,"STAFF_GROUP",$A32,"PAYMENT_TYPE","PUBGRP_010_BASIC_PAY_PER_FTE")/12, "-")</f>
        <v>-</v>
      </c>
      <c r="C32" s="162" t="str">
        <f>IF($B32&lt;10,"",IFERROR(GETPIVOTDATA("AMOUNT",'Table 1 1 Amount Pivot'!$A$3,"STAFF_GROUP",$A32,"PAYMENT_TYPE",$A$5), "-"))</f>
        <v>-</v>
      </c>
      <c r="D32" s="162" t="str">
        <f>IF($B32&lt;10,"",IFERROR(GETPIVOTDATA("AMOUNT",'Table 1 2 Amount Pivot'!$A$3,"STAFF_GROUP",$A32,"PAYMENT_TYPE",$A$5), "-"))</f>
        <v>-</v>
      </c>
      <c r="E32" s="162" t="str">
        <f>IF($B32&lt;10,"",IFERROR(GETPIVOTDATA("AMOUNT",'Table 1 3 Amount Pivot'!$A$3,"STAFF_GROUP",$A32,"PAYMENT_TYPE",$A$5), "-"))</f>
        <v>-</v>
      </c>
    </row>
    <row r="33" spans="1:5" s="160" customFormat="1" x14ac:dyDescent="0.2">
      <c r="A33" s="31" t="s">
        <v>19</v>
      </c>
      <c r="B33" s="161" t="str">
        <f>IFERROR(GETPIVOTDATA("SAMPLE_SIZE",'Table 1 3 Sample Pivot'!$A$3,"STAFF_GROUP",$A33,"PAYMENT_TYPE","PUBGRP_010_BASIC_PAY_PER_FTE")/12, "-")</f>
        <v>-</v>
      </c>
      <c r="C33" s="162" t="str">
        <f>IF($B33&lt;10,"",IFERROR(GETPIVOTDATA("AMOUNT",'Table 1 1 Amount Pivot'!$A$3,"STAFF_GROUP",$A33,"PAYMENT_TYPE",$A$5), "-"))</f>
        <v>-</v>
      </c>
      <c r="D33" s="162" t="str">
        <f>IF($B33&lt;10,"",IFERROR(GETPIVOTDATA("AMOUNT",'Table 1 2 Amount Pivot'!$A$3,"STAFF_GROUP",$A33,"PAYMENT_TYPE",$A$5), "-"))</f>
        <v>-</v>
      </c>
      <c r="E33" s="162" t="str">
        <f>IF($B33&lt;10,"",IFERROR(GETPIVOTDATA("AMOUNT",'Table 1 3 Amount Pivot'!$A$3,"STAFF_GROUP",$A33,"PAYMENT_TYPE",$A$5), "-"))</f>
        <v>-</v>
      </c>
    </row>
    <row r="34" spans="1:5" s="126" customFormat="1" ht="24.95" customHeight="1" x14ac:dyDescent="0.25">
      <c r="A34" s="130" t="s">
        <v>22</v>
      </c>
      <c r="B34" s="131" t="str">
        <f>IFERROR(GETPIVOTDATA("SAMPLE_SIZE",'Table 1 3 Sample Pivot'!$A$3,"STAFF_GROUP",$A34,"PAYMENT_TYPE","PUBGRP_010_BASIC_PAY_PER_FTE")/12, "-")</f>
        <v>-</v>
      </c>
      <c r="C34" s="132" t="str">
        <f>IF($B34&lt;10,"",IFERROR(GETPIVOTDATA("AMOUNT",'Table 1 1 Amount Pivot'!$A$3,"STAFF_GROUP",$A34,"PAYMENT_TYPE",$A$5), "-"))</f>
        <v>-</v>
      </c>
      <c r="D34" s="132" t="str">
        <f>IF($B34&lt;10,"",IFERROR(GETPIVOTDATA("AMOUNT",'Table 1 2 Amount Pivot'!$A$3,"STAFF_GROUP",$A34,"PAYMENT_TYPE",$A$5), "-"))</f>
        <v>-</v>
      </c>
      <c r="E34" s="132" t="str">
        <f>IF($B34&lt;10,"",IFERROR(GETPIVOTDATA("AMOUNT",'Table 1 3 Amount Pivot'!$A$3,"STAFF_GROUP",$A34,"PAYMENT_TYPE",$A$5), "-"))</f>
        <v>-</v>
      </c>
    </row>
    <row r="35" spans="1:5" x14ac:dyDescent="0.2">
      <c r="B35" s="124"/>
    </row>
    <row r="36" spans="1:5" x14ac:dyDescent="0.2">
      <c r="A36" s="20"/>
    </row>
    <row r="39" spans="1:5" x14ac:dyDescent="0.2">
      <c r="A39" s="26"/>
    </row>
    <row r="40" spans="1:5" ht="15.6" customHeight="1" x14ac:dyDescent="0.2">
      <c r="A40" s="26"/>
    </row>
    <row r="41" spans="1:5" x14ac:dyDescent="0.2">
      <c r="A41" s="26"/>
    </row>
    <row r="48" spans="1:5" x14ac:dyDescent="0.2">
      <c r="A48" s="32"/>
    </row>
    <row r="49" spans="1:18" s="34" customFormat="1" x14ac:dyDescent="0.2">
      <c r="A49" s="32"/>
      <c r="C49"/>
      <c r="D49"/>
      <c r="E49"/>
      <c r="F49"/>
      <c r="G49"/>
      <c r="H49"/>
      <c r="I49"/>
      <c r="J49"/>
      <c r="K49"/>
      <c r="L49"/>
      <c r="M49"/>
      <c r="N49"/>
      <c r="O49"/>
      <c r="P49"/>
      <c r="Q49"/>
      <c r="R49"/>
    </row>
    <row r="55" spans="1:18" s="34" customFormat="1" x14ac:dyDescent="0.2">
      <c r="A55" s="26"/>
      <c r="C55"/>
      <c r="D55"/>
      <c r="E55"/>
      <c r="F55"/>
      <c r="G55"/>
      <c r="H55"/>
      <c r="I55"/>
      <c r="J55"/>
      <c r="K55"/>
      <c r="L55"/>
      <c r="M55"/>
      <c r="N55"/>
      <c r="O55"/>
      <c r="P55"/>
      <c r="Q55"/>
      <c r="R55"/>
    </row>
  </sheetData>
  <conditionalFormatting sqref="B3">
    <cfRule type="cellIs" dxfId="33" priority="1" operator="notEqual">
      <formula>$B$4</formula>
    </cfRule>
    <cfRule type="cellIs" dxfId="32" priority="2" operator="equal">
      <formula>$B$4</formula>
    </cfRule>
  </conditionalFormatting>
  <conditionalFormatting sqref="B8:B34">
    <cfRule type="cellIs" dxfId="31" priority="3" operator="lessThan">
      <formula>10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31BA-B311-47D4-B77E-40A75348834A}">
  <dimension ref="A1:R51"/>
  <sheetViews>
    <sheetView zoomScale="70" zoomScaleNormal="70" workbookViewId="0"/>
  </sheetViews>
  <sheetFormatPr defaultRowHeight="15" x14ac:dyDescent="0.2"/>
  <cols>
    <col min="1" max="1" width="39.21875" customWidth="1"/>
    <col min="2" max="2" width="19.88671875" customWidth="1"/>
    <col min="3" max="3" width="8" bestFit="1" customWidth="1"/>
    <col min="4" max="4" width="8.109375" customWidth="1"/>
    <col min="5" max="8" width="14.109375" customWidth="1"/>
  </cols>
  <sheetData>
    <row r="1" spans="1:18" x14ac:dyDescent="0.2">
      <c r="A1" s="36" t="s">
        <v>166</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29</v>
      </c>
      <c r="B5" s="34"/>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150" t="str">
        <f>IFERROR(GETPIVOTDATA("SAMPLE_SIZE",'Table 1 3 Sample Pivot'!$A$3,"STAFF_GROUP",$A7,"PAYMENT_TYPE","PUBGRP_010_BASIC_PAY_PER_FTE")/12, "-")</f>
        <v>-</v>
      </c>
      <c r="C7" s="150" t="str">
        <f>IF($B7&lt;10,"",IFERROR(GETPIVOTDATA("SAMPLE_SIZE",'Table 3 Pivot 2'!$A$3,"STAFF_GROUP",$A7,"PAYMENT_TYPE",$A$5)/12, "-"))</f>
        <v>-</v>
      </c>
      <c r="D7" s="151"/>
      <c r="E7" s="152" t="e">
        <f t="shared" ref="E7" si="0">IF($B7&lt;10,"",C7/H7)</f>
        <v>#VALUE!</v>
      </c>
      <c r="F7" s="153" t="str">
        <f>IF($B7&lt;10,"",IFERROR(GETPIVOTDATA("AMOUNT",'Table 3 Pivot 1'!$A$3,"STAFF_GROUP",$A7,"PAYMENT_TYPE",$A$5), "-"))</f>
        <v>-</v>
      </c>
      <c r="G7" s="153" t="str">
        <f>IF($B7&lt;10,"",IFERROR(GETPIVOTDATA("AMOUNT",'Table 1 3 Amount Pivot'!$A$3,"STAFF_GROUP",$A7,"PAYMENT_TYPE",$A$5), "-"))</f>
        <v>-</v>
      </c>
      <c r="H7" s="154" t="str">
        <f>IF($B7&lt;10,"",IFERROR(GETPIVOTDATA("SAMPLE_SIZE",'Table 1 3 Sample Pivot'!$A$3,"STAFF_GROUP",$A7,"PAYMENT_TYPE","PUBGRP_020_EARNINGS")/12, "-"))</f>
        <v>-</v>
      </c>
    </row>
    <row r="8" spans="1:18" s="119" customFormat="1" ht="28.5" customHeight="1" x14ac:dyDescent="0.25">
      <c r="A8" s="13" t="s">
        <v>3</v>
      </c>
      <c r="B8" s="150" t="str">
        <f>IFERROR(GETPIVOTDATA("SAMPLE_SIZE",'Table 1 3 Sample Pivot'!$A$3,"STAFF_GROUP",$A8,"PAYMENT_TYPE","PUBGRP_010_BASIC_PAY_PER_FTE")/12, "-")</f>
        <v>-</v>
      </c>
      <c r="C8" s="150" t="str">
        <f>IF($B8&lt;10,"",IFERROR(GETPIVOTDATA("SAMPLE_SIZE",'Table 3 Pivot 2'!$A$3,"STAFF_GROUP",$A8,"PAYMENT_TYPE",$A$5)/12, "-"))</f>
        <v>-</v>
      </c>
      <c r="D8" s="151"/>
      <c r="E8" s="152" t="e">
        <f t="shared" ref="E8:E33" si="1">IF($B8&lt;10,"",C8/H8)</f>
        <v>#VALUE!</v>
      </c>
      <c r="F8" s="153" t="str">
        <f>IF($B8&lt;10,"",IFERROR(GETPIVOTDATA("AMOUNT",'Table 3 Pivot 1'!$A$3,"STAFF_GROUP",$A8,"PAYMENT_TYPE",$A$5), "-"))</f>
        <v>-</v>
      </c>
      <c r="G8" s="153" t="str">
        <f>IF($B8&lt;10,"",IFERROR(GETPIVOTDATA("AMOUNT",'Table 1 3 Amount Pivot'!$A$3,"STAFF_GROUP",$A8,"PAYMENT_TYPE",$A$5), "-"))</f>
        <v>-</v>
      </c>
      <c r="H8" s="154" t="str">
        <f>IF($B8&lt;10,"",IFERROR(GETPIVOTDATA("SAMPLE_SIZE",'Table 1 3 Sample Pivot'!$A$3,"STAFF_GROUP",$A8,"PAYMENT_TYPE","PUBGRP_020_EARNINGS")/12, "-"))</f>
        <v>-</v>
      </c>
    </row>
    <row r="9" spans="1:18" s="119" customFormat="1" ht="28.5" customHeight="1" x14ac:dyDescent="0.25">
      <c r="A9" s="13" t="s">
        <v>48</v>
      </c>
      <c r="B9" s="150" t="str">
        <f>IFERROR(GETPIVOTDATA("SAMPLE_SIZE",'Table 1 3 Sample Pivot'!$A$3,"STAFF_GROUP",$A9,"PAYMENT_TYPE","PUBGRP_010_BASIC_PAY_PER_FTE")/12, "-")</f>
        <v>-</v>
      </c>
      <c r="C9" s="150" t="str">
        <f>IF($B9&lt;10,"",IFERROR(GETPIVOTDATA("SAMPLE_SIZE",'Table 3 Pivot 2'!$A$3,"STAFF_GROUP",$A9,"PAYMENT_TYPE",$A$5)/12, "-"))</f>
        <v>-</v>
      </c>
      <c r="D9" s="151"/>
      <c r="E9" s="152" t="e">
        <f t="shared" si="1"/>
        <v>#VALUE!</v>
      </c>
      <c r="F9" s="153" t="str">
        <f>IF($B9&lt;10,"",IFERROR(GETPIVOTDATA("AMOUNT",'Table 3 Pivot 1'!$A$3,"STAFF_GROUP",$A9,"PAYMENT_TYPE",$A$5), "-"))</f>
        <v>-</v>
      </c>
      <c r="G9" s="153" t="str">
        <f>IF($B9&lt;10,"",IFERROR(GETPIVOTDATA("AMOUNT",'Table 1 3 Amount Pivot'!$A$3,"STAFF_GROUP",$A9,"PAYMENT_TYPE",$A$5), "-"))</f>
        <v>-</v>
      </c>
      <c r="H9" s="154" t="str">
        <f>IF($B9&lt;10,"",IFERROR(GETPIVOTDATA("SAMPLE_SIZE",'Table 1 3 Sample Pivot'!$A$3,"STAFF_GROUP",$A9,"PAYMENT_TYPE","PUBGRP_020_EARNINGS")/12, "-"))</f>
        <v>-</v>
      </c>
    </row>
    <row r="10" spans="1:18" s="160" customFormat="1" x14ac:dyDescent="0.2">
      <c r="A10" s="14" t="s">
        <v>13</v>
      </c>
      <c r="B10" s="155" t="str">
        <f>IFERROR(GETPIVOTDATA("SAMPLE_SIZE",'Table 1 3 Sample Pivot'!$A$3,"STAFF_GROUP",$A10,"PAYMENT_TYPE","PUBGRP_010_BASIC_PAY_PER_FTE")/12, "-")</f>
        <v>-</v>
      </c>
      <c r="C10" s="155" t="str">
        <f>IF($B10&lt;10,"",IFERROR(GETPIVOTDATA("SAMPLE_SIZE",'Table 3 Pivot 2'!$A$3,"STAFF_GROUP",$A10,"PAYMENT_TYPE",$A$5)/12, "-"))</f>
        <v>-</v>
      </c>
      <c r="D10" s="156"/>
      <c r="E10" s="157" t="e">
        <f t="shared" si="1"/>
        <v>#VALUE!</v>
      </c>
      <c r="F10" s="158" t="str">
        <f>IF($B10&lt;10,"",IFERROR(GETPIVOTDATA("AMOUNT",'Table 3 Pivot 1'!$A$3,"STAFF_GROUP",$A10,"PAYMENT_TYPE",$A$5), "-"))</f>
        <v>-</v>
      </c>
      <c r="G10" s="158" t="str">
        <f>IF($B10&lt;10,"",IFERROR(GETPIVOTDATA("AMOUNT",'Table 1 3 Amount Pivot'!$A$3,"STAFF_GROUP",$A10,"PAYMENT_TYPE",$A$5), "-"))</f>
        <v>-</v>
      </c>
      <c r="H10" s="159" t="str">
        <f>IF($B10&lt;10,"",IFERROR(GETPIVOTDATA("SAMPLE_SIZE",'Table 1 3 Sample Pivot'!$A$3,"STAFF_GROUP",$A10,"PAYMENT_TYPE","PUBGRP_020_EARNINGS")/12, "-"))</f>
        <v>-</v>
      </c>
    </row>
    <row r="11" spans="1:18" s="160" customFormat="1" x14ac:dyDescent="0.2">
      <c r="A11" s="38" t="s">
        <v>10</v>
      </c>
      <c r="B11" s="155" t="str">
        <f>IFERROR(GETPIVOTDATA("SAMPLE_SIZE",'Table 1 3 Sample Pivot'!$A$3,"STAFF_GROUP",$A11,"PAYMENT_TYPE","PUBGRP_010_BASIC_PAY_PER_FTE")/12, "-")</f>
        <v>-</v>
      </c>
      <c r="C11" s="155" t="str">
        <f>IF($B11&lt;10,"",IFERROR(GETPIVOTDATA("SAMPLE_SIZE",'Table 3 Pivot 2'!$A$3,"STAFF_GROUP",$A11,"PAYMENT_TYPE",$A$5)/12, "-"))</f>
        <v>-</v>
      </c>
      <c r="D11" s="156"/>
      <c r="E11" s="157" t="e">
        <f t="shared" si="1"/>
        <v>#VALUE!</v>
      </c>
      <c r="F11" s="158" t="str">
        <f>IF($B11&lt;10,"",IFERROR(GETPIVOTDATA("AMOUNT",'Table 3 Pivot 1'!$A$3,"STAFF_GROUP",$A11,"PAYMENT_TYPE",$A$5), "-"))</f>
        <v>-</v>
      </c>
      <c r="G11" s="158" t="str">
        <f>IF($B11&lt;10,"",IFERROR(GETPIVOTDATA("AMOUNT",'Table 1 3 Amount Pivot'!$A$3,"STAFF_GROUP",$A11,"PAYMENT_TYPE",$A$5), "-"))</f>
        <v>-</v>
      </c>
      <c r="H11" s="159" t="str">
        <f>IF($B11&lt;10,"",IFERROR(GETPIVOTDATA("SAMPLE_SIZE",'Table 1 3 Sample Pivot'!$A$3,"STAFF_GROUP",$A11,"PAYMENT_TYPE","PUBGRP_020_EARNINGS")/12, "-"))</f>
        <v>-</v>
      </c>
    </row>
    <row r="12" spans="1:18" s="160" customFormat="1" x14ac:dyDescent="0.2">
      <c r="A12" s="16" t="s">
        <v>8</v>
      </c>
      <c r="B12" s="155" t="str">
        <f>IFERROR(GETPIVOTDATA("SAMPLE_SIZE",'Table 1 3 Sample Pivot'!$A$3,"STAFF_GROUP",$A12,"PAYMENT_TYPE","PUBGRP_010_BASIC_PAY_PER_FTE")/12, "-")</f>
        <v>-</v>
      </c>
      <c r="C12" s="155" t="str">
        <f>IF($B12&lt;10,"",IFERROR(GETPIVOTDATA("SAMPLE_SIZE",'Table 3 Pivot 2'!$A$3,"STAFF_GROUP",$A12,"PAYMENT_TYPE",$A$5)/12, "-"))</f>
        <v>-</v>
      </c>
      <c r="D12" s="156"/>
      <c r="E12" s="157" t="e">
        <f t="shared" si="1"/>
        <v>#VALUE!</v>
      </c>
      <c r="F12" s="158" t="str">
        <f>IF($B12&lt;10,"",IFERROR(GETPIVOTDATA("AMOUNT",'Table 3 Pivot 1'!$A$3,"STAFF_GROUP",$A12,"PAYMENT_TYPE",$A$5), "-"))</f>
        <v>-</v>
      </c>
      <c r="G12" s="158" t="str">
        <f>IF($B12&lt;10,"",IFERROR(GETPIVOTDATA("AMOUNT",'Table 1 3 Amount Pivot'!$A$3,"STAFF_GROUP",$A12,"PAYMENT_TYPE",$A$5), "-"))</f>
        <v>-</v>
      </c>
      <c r="H12" s="159" t="str">
        <f>IF($B12&lt;10,"",IFERROR(GETPIVOTDATA("SAMPLE_SIZE",'Table 1 3 Sample Pivot'!$A$3,"STAFF_GROUP",$A12,"PAYMENT_TYPE","PUBGRP_020_EARNINGS")/12, "-"))</f>
        <v>-</v>
      </c>
    </row>
    <row r="13" spans="1:18" s="160" customFormat="1" x14ac:dyDescent="0.2">
      <c r="A13" s="16" t="s">
        <v>5</v>
      </c>
      <c r="B13" s="155" t="str">
        <f>IFERROR(GETPIVOTDATA("SAMPLE_SIZE",'Table 1 3 Sample Pivot'!$A$3,"STAFF_GROUP",$A13,"PAYMENT_TYPE","PUBGRP_010_BASIC_PAY_PER_FTE")/12, "-")</f>
        <v>-</v>
      </c>
      <c r="C13" s="155" t="str">
        <f>IF($B13&lt;10,"",IFERROR(GETPIVOTDATA("SAMPLE_SIZE",'Table 3 Pivot 2'!$A$3,"STAFF_GROUP",$A13,"PAYMENT_TYPE",$A$5)/12, "-"))</f>
        <v>-</v>
      </c>
      <c r="D13" s="156"/>
      <c r="E13" s="157" t="e">
        <f t="shared" si="1"/>
        <v>#VALUE!</v>
      </c>
      <c r="F13" s="158" t="str">
        <f>IF($B13&lt;10,"",IFERROR(GETPIVOTDATA("AMOUNT",'Table 3 Pivot 1'!$A$3,"STAFF_GROUP",$A13,"PAYMENT_TYPE",$A$5), "-"))</f>
        <v>-</v>
      </c>
      <c r="G13" s="158" t="str">
        <f>IF($B13&lt;10,"",IFERROR(GETPIVOTDATA("AMOUNT",'Table 1 3 Amount Pivot'!$A$3,"STAFF_GROUP",$A13,"PAYMENT_TYPE",$A$5), "-"))</f>
        <v>-</v>
      </c>
      <c r="H13" s="159" t="str">
        <f>IF($B13&lt;10,"",IFERROR(GETPIVOTDATA("SAMPLE_SIZE",'Table 1 3 Sample Pivot'!$A$3,"STAFF_GROUP",$A13,"PAYMENT_TYPE","PUBGRP_020_EARNINGS")/12, "-"))</f>
        <v>-</v>
      </c>
    </row>
    <row r="14" spans="1:18" s="160" customFormat="1" x14ac:dyDescent="0.2">
      <c r="A14" s="14" t="s">
        <v>4</v>
      </c>
      <c r="B14" s="155" t="str">
        <f>IFERROR(GETPIVOTDATA("SAMPLE_SIZE",'Table 1 3 Sample Pivot'!$A$3,"STAFF_GROUP",$A14,"PAYMENT_TYPE","PUBGRP_010_BASIC_PAY_PER_FTE")/12, "-")</f>
        <v>-</v>
      </c>
      <c r="C14" s="155" t="str">
        <f>IF($B14&lt;10,"",IFERROR(GETPIVOTDATA("SAMPLE_SIZE",'Table 3 Pivot 2'!$A$3,"STAFF_GROUP",$A14,"PAYMENT_TYPE",$A$5)/12, "-"))</f>
        <v>-</v>
      </c>
      <c r="D14" s="156"/>
      <c r="E14" s="157" t="e">
        <f t="shared" si="1"/>
        <v>#VALUE!</v>
      </c>
      <c r="F14" s="158" t="str">
        <f>IF($B14&lt;10,"",IFERROR(GETPIVOTDATA("AMOUNT",'Table 3 Pivot 1'!$A$3,"STAFF_GROUP",$A14,"PAYMENT_TYPE",$A$5), "-"))</f>
        <v>-</v>
      </c>
      <c r="G14" s="158" t="str">
        <f>IF($B14&lt;10,"",IFERROR(GETPIVOTDATA("AMOUNT",'Table 1 3 Amount Pivot'!$A$3,"STAFF_GROUP",$A14,"PAYMENT_TYPE",$A$5), "-"))</f>
        <v>-</v>
      </c>
      <c r="H14" s="159" t="str">
        <f>IF($B14&lt;10,"",IFERROR(GETPIVOTDATA("SAMPLE_SIZE",'Table 1 3 Sample Pivot'!$A$3,"STAFF_GROUP",$A14,"PAYMENT_TYPE","PUBGRP_020_EARNINGS")/12, "-"))</f>
        <v>-</v>
      </c>
    </row>
    <row r="15" spans="1:18" s="160" customFormat="1" x14ac:dyDescent="0.2">
      <c r="A15" s="16" t="s">
        <v>12</v>
      </c>
      <c r="B15" s="155" t="str">
        <f>IFERROR(GETPIVOTDATA("SAMPLE_SIZE",'Table 1 3 Sample Pivot'!$A$3,"STAFF_GROUP",$A15,"PAYMENT_TYPE","PUBGRP_010_BASIC_PAY_PER_FTE")/12, "-")</f>
        <v>-</v>
      </c>
      <c r="C15" s="155" t="str">
        <f>IF($B15&lt;10,"",IFERROR(GETPIVOTDATA("SAMPLE_SIZE",'Table 3 Pivot 2'!$A$3,"STAFF_GROUP",$A15,"PAYMENT_TYPE",$A$5)/12, "-"))</f>
        <v>-</v>
      </c>
      <c r="D15" s="156"/>
      <c r="E15" s="157" t="e">
        <f t="shared" si="1"/>
        <v>#VALUE!</v>
      </c>
      <c r="F15" s="158" t="str">
        <f>IF($B15&lt;10,"",IFERROR(GETPIVOTDATA("AMOUNT",'Table 3 Pivot 1'!$A$3,"STAFF_GROUP",$A15,"PAYMENT_TYPE",$A$5), "-"))</f>
        <v>-</v>
      </c>
      <c r="G15" s="158" t="str">
        <f>IF($B15&lt;10,"",IFERROR(GETPIVOTDATA("AMOUNT",'Table 1 3 Amount Pivot'!$A$3,"STAFF_GROUP",$A15,"PAYMENT_TYPE",$A$5), "-"))</f>
        <v>-</v>
      </c>
      <c r="H15" s="159" t="str">
        <f>IF($B15&lt;10,"",IFERROR(GETPIVOTDATA("SAMPLE_SIZE",'Table 1 3 Sample Pivot'!$A$3,"STAFF_GROUP",$A15,"PAYMENT_TYPE","PUBGRP_020_EARNINGS")/12, "-"))</f>
        <v>-</v>
      </c>
    </row>
    <row r="16" spans="1:18" s="160" customFormat="1" x14ac:dyDescent="0.2">
      <c r="A16" s="16" t="s">
        <v>7</v>
      </c>
      <c r="B16" s="155" t="str">
        <f>IFERROR(GETPIVOTDATA("SAMPLE_SIZE",'Table 1 3 Sample Pivot'!$A$3,"STAFF_GROUP",$A16,"PAYMENT_TYPE","PUBGRP_010_BASIC_PAY_PER_FTE")/12, "-")</f>
        <v>-</v>
      </c>
      <c r="C16" s="155" t="str">
        <f>IF($B16&lt;10,"",IFERROR(GETPIVOTDATA("SAMPLE_SIZE",'Table 3 Pivot 2'!$A$3,"STAFF_GROUP",$A16,"PAYMENT_TYPE",$A$5)/12, "-"))</f>
        <v>-</v>
      </c>
      <c r="D16" s="156"/>
      <c r="E16" s="157" t="e">
        <f t="shared" si="1"/>
        <v>#VALUE!</v>
      </c>
      <c r="F16" s="158" t="str">
        <f>IF($B16&lt;10,"",IFERROR(GETPIVOTDATA("AMOUNT",'Table 3 Pivot 1'!$A$3,"STAFF_GROUP",$A16,"PAYMENT_TYPE",$A$5), "-"))</f>
        <v>-</v>
      </c>
      <c r="G16" s="158" t="str">
        <f>IF($B16&lt;10,"",IFERROR(GETPIVOTDATA("AMOUNT",'Table 1 3 Amount Pivot'!$A$3,"STAFF_GROUP",$A16,"PAYMENT_TYPE",$A$5), "-"))</f>
        <v>-</v>
      </c>
      <c r="H16" s="159" t="str">
        <f>IF($B16&lt;10,"",IFERROR(GETPIVOTDATA("SAMPLE_SIZE",'Table 1 3 Sample Pivot'!$A$3,"STAFF_GROUP",$A16,"PAYMENT_TYPE","PUBGRP_020_EARNINGS")/12, "-"))</f>
        <v>-</v>
      </c>
    </row>
    <row r="17" spans="1:8" s="160" customFormat="1" x14ac:dyDescent="0.2">
      <c r="A17" s="16" t="s">
        <v>11</v>
      </c>
      <c r="B17" s="155" t="str">
        <f>IFERROR(GETPIVOTDATA("SAMPLE_SIZE",'Table 1 3 Sample Pivot'!$A$3,"STAFF_GROUP",$A17,"PAYMENT_TYPE","PUBGRP_010_BASIC_PAY_PER_FTE")/12, "-")</f>
        <v>-</v>
      </c>
      <c r="C17" s="155" t="str">
        <f>IF($B17&lt;10,"",IFERROR(GETPIVOTDATA("SAMPLE_SIZE",'Table 3 Pivot 2'!$A$3,"STAFF_GROUP",$A17,"PAYMENT_TYPE",$A$5)/12, "-"))</f>
        <v>-</v>
      </c>
      <c r="D17" s="156"/>
      <c r="E17" s="157" t="e">
        <f t="shared" si="1"/>
        <v>#VALUE!</v>
      </c>
      <c r="F17" s="158" t="str">
        <f>IF($B17&lt;10,"",IFERROR(GETPIVOTDATA("AMOUNT",'Table 3 Pivot 1'!$A$3,"STAFF_GROUP",$A17,"PAYMENT_TYPE",$A$5), "-"))</f>
        <v>-</v>
      </c>
      <c r="G17" s="158" t="str">
        <f>IF($B17&lt;10,"",IFERROR(GETPIVOTDATA("AMOUNT",'Table 1 3 Amount Pivot'!$A$3,"STAFF_GROUP",$A17,"PAYMENT_TYPE",$A$5), "-"))</f>
        <v>-</v>
      </c>
      <c r="H17" s="159" t="str">
        <f>IF($B17&lt;10,"",IFERROR(GETPIVOTDATA("SAMPLE_SIZE",'Table 1 3 Sample Pivot'!$A$3,"STAFF_GROUP",$A17,"PAYMENT_TYPE","PUBGRP_020_EARNINGS")/12, "-"))</f>
        <v>-</v>
      </c>
    </row>
    <row r="18" spans="1:8" s="160" customFormat="1" x14ac:dyDescent="0.2">
      <c r="A18" s="16" t="s">
        <v>6</v>
      </c>
      <c r="B18" s="155" t="str">
        <f>IFERROR(GETPIVOTDATA("SAMPLE_SIZE",'Table 1 3 Sample Pivot'!$A$3,"STAFF_GROUP",$A18,"PAYMENT_TYPE","PUBGRP_010_BASIC_PAY_PER_FTE")/12, "-")</f>
        <v>-</v>
      </c>
      <c r="C18" s="155" t="str">
        <f>IF($B18&lt;10,"",IFERROR(GETPIVOTDATA("SAMPLE_SIZE",'Table 3 Pivot 2'!$A$3,"STAFF_GROUP",$A18,"PAYMENT_TYPE",$A$5)/12, "-"))</f>
        <v>-</v>
      </c>
      <c r="D18" s="156"/>
      <c r="E18" s="157" t="e">
        <f t="shared" si="1"/>
        <v>#VALUE!</v>
      </c>
      <c r="F18" s="158" t="str">
        <f>IF($B18&lt;10,"",IFERROR(GETPIVOTDATA("AMOUNT",'Table 3 Pivot 1'!$A$3,"STAFF_GROUP",$A18,"PAYMENT_TYPE",$A$5), "-"))</f>
        <v>-</v>
      </c>
      <c r="G18" s="158" t="str">
        <f>IF($B18&lt;10,"",IFERROR(GETPIVOTDATA("AMOUNT",'Table 1 3 Amount Pivot'!$A$3,"STAFF_GROUP",$A18,"PAYMENT_TYPE",$A$5), "-"))</f>
        <v>-</v>
      </c>
      <c r="H18" s="159" t="str">
        <f>IF($B18&lt;10,"",IFERROR(GETPIVOTDATA("SAMPLE_SIZE",'Table 1 3 Sample Pivot'!$A$3,"STAFF_GROUP",$A18,"PAYMENT_TYPE","PUBGRP_020_EARNINGS")/12, "-"))</f>
        <v>-</v>
      </c>
    </row>
    <row r="19" spans="1:8" s="160" customFormat="1" x14ac:dyDescent="0.2">
      <c r="A19" s="16" t="s">
        <v>9</v>
      </c>
      <c r="B19" s="155" t="str">
        <f>IFERROR(GETPIVOTDATA("SAMPLE_SIZE",'Table 1 3 Sample Pivot'!$A$3,"STAFF_GROUP",$A19,"PAYMENT_TYPE","PUBGRP_010_BASIC_PAY_PER_FTE")/12, "-")</f>
        <v>-</v>
      </c>
      <c r="C19" s="155" t="str">
        <f>IF($B19&lt;10,"",IFERROR(GETPIVOTDATA("SAMPLE_SIZE",'Table 3 Pivot 2'!$A$3,"STAFF_GROUP",$A19,"PAYMENT_TYPE",$A$5)/12, "-"))</f>
        <v>-</v>
      </c>
      <c r="D19" s="156"/>
      <c r="E19" s="157" t="e">
        <f t="shared" si="1"/>
        <v>#VALUE!</v>
      </c>
      <c r="F19" s="158" t="str">
        <f>IF($B19&lt;10,"",IFERROR(GETPIVOTDATA("AMOUNT",'Table 3 Pivot 1'!$A$3,"STAFF_GROUP",$A19,"PAYMENT_TYPE",$A$5), "-"))</f>
        <v>-</v>
      </c>
      <c r="G19" s="158" t="str">
        <f>IF($B19&lt;10,"",IFERROR(GETPIVOTDATA("AMOUNT",'Table 1 3 Amount Pivot'!$A$3,"STAFF_GROUP",$A19,"PAYMENT_TYPE",$A$5), "-"))</f>
        <v>-</v>
      </c>
      <c r="H19" s="159" t="str">
        <f>IF($B19&lt;10,"",IFERROR(GETPIVOTDATA("SAMPLE_SIZE",'Table 1 3 Sample Pivot'!$A$3,"STAFF_GROUP",$A19,"PAYMENT_TYPE","PUBGRP_020_EARNINGS")/12, "-"))</f>
        <v>-</v>
      </c>
    </row>
    <row r="20" spans="1:8" s="119" customFormat="1" ht="28.5" customHeight="1" x14ac:dyDescent="0.25">
      <c r="A20" s="106" t="s">
        <v>20</v>
      </c>
      <c r="B20" s="150" t="str">
        <f>IFERROR(GETPIVOTDATA("SAMPLE_SIZE",'Table 1 3 Sample Pivot'!$A$3,"STAFF_GROUP",$A20,"PAYMENT_TYPE","PUBGRP_010_BASIC_PAY_PER_FTE")/12, "-")</f>
        <v>-</v>
      </c>
      <c r="C20" s="150" t="str">
        <f>IF($B20&lt;10,"",IFERROR(GETPIVOTDATA("SAMPLE_SIZE",'Table 3 Pivot 2'!$A$3,"STAFF_GROUP",$A20,"PAYMENT_TYPE",$A$5)/12, "-"))</f>
        <v>-</v>
      </c>
      <c r="D20" s="151"/>
      <c r="E20" s="152" t="e">
        <f t="shared" si="1"/>
        <v>#VALUE!</v>
      </c>
      <c r="F20" s="153" t="str">
        <f>IF($B20&lt;10,"",IFERROR(GETPIVOTDATA("AMOUNT",'Table 3 Pivot 1'!$A$3,"STAFF_GROUP",$A20,"PAYMENT_TYPE",$A$5), "-"))</f>
        <v>-</v>
      </c>
      <c r="G20" s="153" t="str">
        <f>IF($B20&lt;10,"",IFERROR(GETPIVOTDATA("AMOUNT",'Table 1 3 Amount Pivot'!$A$3,"STAFF_GROUP",$A20,"PAYMENT_TYPE",$A$5), "-"))</f>
        <v>-</v>
      </c>
      <c r="H20" s="154" t="str">
        <f>IF($B20&lt;10,"",IFERROR(GETPIVOTDATA("SAMPLE_SIZE",'Table 1 3 Sample Pivot'!$A$3,"STAFF_GROUP",$A20,"PAYMENT_TYPE","PUBGRP_020_EARNINGS")/12, "-"))</f>
        <v>-</v>
      </c>
    </row>
    <row r="21" spans="1:8" s="119" customFormat="1" ht="15.75" x14ac:dyDescent="0.25">
      <c r="A21" s="106" t="s">
        <v>21</v>
      </c>
      <c r="B21" s="150" t="str">
        <f>IFERROR(GETPIVOTDATA("SAMPLE_SIZE",'Table 1 3 Sample Pivot'!$A$3,"STAFF_GROUP",$A21,"PAYMENT_TYPE","PUBGRP_010_BASIC_PAY_PER_FTE")/12, "-")</f>
        <v>-</v>
      </c>
      <c r="C21" s="150" t="str">
        <f>IF($B21&lt;10,"",IFERROR(GETPIVOTDATA("SAMPLE_SIZE",'Table 3 Pivot 2'!$A$3,"STAFF_GROUP",$A21,"PAYMENT_TYPE",$A$5)/12, "-"))</f>
        <v>-</v>
      </c>
      <c r="D21" s="151"/>
      <c r="E21" s="152" t="e">
        <f t="shared" si="1"/>
        <v>#VALUE!</v>
      </c>
      <c r="F21" s="153" t="str">
        <f>IF($B21&lt;10,"",IFERROR(GETPIVOTDATA("AMOUNT",'Table 3 Pivot 1'!$A$3,"STAFF_GROUP",$A21,"PAYMENT_TYPE",$A$5), "-"))</f>
        <v>-</v>
      </c>
      <c r="G21" s="153" t="str">
        <f>IF($B21&lt;10,"",IFERROR(GETPIVOTDATA("AMOUNT",'Table 1 3 Amount Pivot'!$A$3,"STAFF_GROUP",$A21,"PAYMENT_TYPE",$A$5), "-"))</f>
        <v>-</v>
      </c>
      <c r="H21" s="154" t="str">
        <f>IF($B21&lt;10,"",IFERROR(GETPIVOTDATA("SAMPLE_SIZE",'Table 1 3 Sample Pivot'!$A$3,"STAFF_GROUP",$A21,"PAYMENT_TYPE","PUBGRP_020_EARNINGS")/12, "-"))</f>
        <v>-</v>
      </c>
    </row>
    <row r="22" spans="1:8" s="119" customFormat="1" ht="15.75" x14ac:dyDescent="0.25">
      <c r="A22" s="106" t="s">
        <v>176</v>
      </c>
      <c r="B22" s="150" t="str">
        <f>IFERROR(GETPIVOTDATA("SAMPLE_SIZE",'Table 1 3 Sample Pivot'!$A$3,"STAFF_GROUP",$A22,"PAYMENT_TYPE","PUBGRP_010_BASIC_PAY_PER_FTE")/12, "-")</f>
        <v>-</v>
      </c>
      <c r="C22" s="150" t="str">
        <f>IF($B22&lt;10,"",IFERROR(GETPIVOTDATA("SAMPLE_SIZE",'Table 3 Pivot 2'!$A$3,"STAFF_GROUP",$A22,"PAYMENT_TYPE",$A$5)/12, "-"))</f>
        <v>-</v>
      </c>
      <c r="D22" s="151"/>
      <c r="E22" s="152" t="e">
        <f t="shared" si="1"/>
        <v>#VALUE!</v>
      </c>
      <c r="F22" s="153" t="str">
        <f>IF($B22&lt;10,"",IFERROR(GETPIVOTDATA("AMOUNT",'Table 3 Pivot 1'!$A$3,"STAFF_GROUP",$A22,"PAYMENT_TYPE",$A$5), "-"))</f>
        <v>-</v>
      </c>
      <c r="G22" s="153" t="str">
        <f>IF($B22&lt;10,"",IFERROR(GETPIVOTDATA("AMOUNT",'Table 1 3 Amount Pivot'!$A$3,"STAFF_GROUP",$A22,"PAYMENT_TYPE",$A$5), "-"))</f>
        <v>-</v>
      </c>
      <c r="H22" s="154" t="str">
        <f>IF($B22&lt;10,"",IFERROR(GETPIVOTDATA("SAMPLE_SIZE",'Table 1 3 Sample Pivot'!$A$3,"STAFF_GROUP",$A22,"PAYMENT_TYPE","PUBGRP_020_EARNINGS")/12, "-"))</f>
        <v>-</v>
      </c>
    </row>
    <row r="23" spans="1:8" s="119" customFormat="1" ht="15.75" x14ac:dyDescent="0.25">
      <c r="A23" s="106" t="s">
        <v>24</v>
      </c>
      <c r="B23" s="150" t="str">
        <f>IFERROR(GETPIVOTDATA("SAMPLE_SIZE",'Table 1 3 Sample Pivot'!$A$3,"STAFF_GROUP",$A23,"PAYMENT_TYPE","PUBGRP_010_BASIC_PAY_PER_FTE")/12, "-")</f>
        <v>-</v>
      </c>
      <c r="C23" s="150" t="str">
        <f>IF($B23&lt;10,"",IFERROR(GETPIVOTDATA("SAMPLE_SIZE",'Table 3 Pivot 2'!$A$3,"STAFF_GROUP",$A23,"PAYMENT_TYPE",$A$5)/12, "-"))</f>
        <v>-</v>
      </c>
      <c r="D23" s="151"/>
      <c r="E23" s="152" t="e">
        <f t="shared" si="1"/>
        <v>#VALUE!</v>
      </c>
      <c r="F23" s="153" t="str">
        <f>IF($B23&lt;10,"",IFERROR(GETPIVOTDATA("AMOUNT",'Table 3 Pivot 1'!$A$3,"STAFF_GROUP",$A23,"PAYMENT_TYPE",$A$5), "-"))</f>
        <v>-</v>
      </c>
      <c r="G23" s="153" t="str">
        <f>IF($B23&lt;10,"",IFERROR(GETPIVOTDATA("AMOUNT",'Table 1 3 Amount Pivot'!$A$3,"STAFF_GROUP",$A23,"PAYMENT_TYPE",$A$5), "-"))</f>
        <v>-</v>
      </c>
      <c r="H23" s="154" t="str">
        <f>IF($B23&lt;10,"",IFERROR(GETPIVOTDATA("SAMPLE_SIZE",'Table 1 3 Sample Pivot'!$A$3,"STAFF_GROUP",$A23,"PAYMENT_TYPE","PUBGRP_020_EARNINGS")/12, "-"))</f>
        <v>-</v>
      </c>
    </row>
    <row r="24" spans="1:8" s="119" customFormat="1" ht="28.5" customHeight="1" x14ac:dyDescent="0.25">
      <c r="A24" s="36" t="s">
        <v>15</v>
      </c>
      <c r="B24" s="150" t="str">
        <f>IFERROR(GETPIVOTDATA("SAMPLE_SIZE",'Table 1 3 Sample Pivot'!$A$3,"STAFF_GROUP",$A24,"PAYMENT_TYPE","PUBGRP_010_BASIC_PAY_PER_FTE")/12, "-")</f>
        <v>-</v>
      </c>
      <c r="C24" s="150" t="str">
        <f>IF($B24&lt;10,"",IFERROR(GETPIVOTDATA("SAMPLE_SIZE",'Table 3 Pivot 2'!$A$3,"STAFF_GROUP",$A24,"PAYMENT_TYPE",$A$5)/12, "-"))</f>
        <v>-</v>
      </c>
      <c r="D24" s="151"/>
      <c r="E24" s="152" t="e">
        <f t="shared" si="1"/>
        <v>#VALUE!</v>
      </c>
      <c r="F24" s="153" t="str">
        <f>IF($B24&lt;10,"",IFERROR(GETPIVOTDATA("AMOUNT",'Table 3 Pivot 1'!$A$3,"STAFF_GROUP",$A24,"PAYMENT_TYPE",$A$5), "-"))</f>
        <v>-</v>
      </c>
      <c r="G24" s="153" t="str">
        <f>IF($B24&lt;10,"",IFERROR(GETPIVOTDATA("AMOUNT",'Table 1 3 Amount Pivot'!$A$3,"STAFF_GROUP",$A24,"PAYMENT_TYPE",$A$5), "-"))</f>
        <v>-</v>
      </c>
      <c r="H24" s="154" t="str">
        <f>IF($B24&lt;10,"",IFERROR(GETPIVOTDATA("SAMPLE_SIZE",'Table 1 3 Sample Pivot'!$A$3,"STAFF_GROUP",$A24,"PAYMENT_TYPE","PUBGRP_020_EARNINGS")/12, "-"))</f>
        <v>-</v>
      </c>
    </row>
    <row r="25" spans="1:8" s="160" customFormat="1" x14ac:dyDescent="0.2">
      <c r="A25" s="14" t="s">
        <v>18</v>
      </c>
      <c r="B25" s="155" t="str">
        <f>IFERROR(GETPIVOTDATA("SAMPLE_SIZE",'Table 1 3 Sample Pivot'!$A$3,"STAFF_GROUP",$A25,"PAYMENT_TYPE","PUBGRP_010_BASIC_PAY_PER_FTE")/12, "-")</f>
        <v>-</v>
      </c>
      <c r="C25" s="155" t="str">
        <f>IF($B25&lt;10,"",IFERROR(GETPIVOTDATA("SAMPLE_SIZE",'Table 3 Pivot 2'!$A$3,"STAFF_GROUP",$A25,"PAYMENT_TYPE",$A$5)/12, "-"))</f>
        <v>-</v>
      </c>
      <c r="D25" s="156"/>
      <c r="E25" s="157" t="e">
        <f t="shared" si="1"/>
        <v>#VALUE!</v>
      </c>
      <c r="F25" s="158" t="str">
        <f>IF($B25&lt;10,"",IFERROR(GETPIVOTDATA("AMOUNT",'Table 3 Pivot 1'!$A$3,"STAFF_GROUP",$A25,"PAYMENT_TYPE",$A$5), "-"))</f>
        <v>-</v>
      </c>
      <c r="G25" s="158" t="str">
        <f>IF($B25&lt;10,"",IFERROR(GETPIVOTDATA("AMOUNT",'Table 1 3 Amount Pivot'!$A$3,"STAFF_GROUP",$A25,"PAYMENT_TYPE",$A$5), "-"))</f>
        <v>-</v>
      </c>
      <c r="H25" s="159" t="str">
        <f>IF($B25&lt;10,"",IFERROR(GETPIVOTDATA("SAMPLE_SIZE",'Table 1 3 Sample Pivot'!$A$3,"STAFF_GROUP",$A25,"PAYMENT_TYPE","PUBGRP_020_EARNINGS")/12, "-"))</f>
        <v>-</v>
      </c>
    </row>
    <row r="26" spans="1:8" s="160" customFormat="1" x14ac:dyDescent="0.2">
      <c r="A26" s="14" t="s">
        <v>177</v>
      </c>
      <c r="B26" s="155" t="str">
        <f>IFERROR(GETPIVOTDATA("SAMPLE_SIZE",'Table 1 3 Sample Pivot'!$A$3,"STAFF_GROUP",$A26,"PAYMENT_TYPE","PUBGRP_010_BASIC_PAY_PER_FTE")/12, "-")</f>
        <v>-</v>
      </c>
      <c r="C26" s="155" t="str">
        <f>IF($B26&lt;10,"",IFERROR(GETPIVOTDATA("SAMPLE_SIZE",'Table 3 Pivot 2'!$A$3,"STAFF_GROUP",$A26,"PAYMENT_TYPE",$A$5)/12, "-"))</f>
        <v>-</v>
      </c>
      <c r="D26" s="156"/>
      <c r="E26" s="157" t="e">
        <f t="shared" si="1"/>
        <v>#VALUE!</v>
      </c>
      <c r="F26" s="158" t="str">
        <f>IF($B26&lt;10,"",IFERROR(GETPIVOTDATA("AMOUNT",'Table 3 Pivot 1'!$A$3,"STAFF_GROUP",$A26,"PAYMENT_TYPE",$A$5), "-"))</f>
        <v>-</v>
      </c>
      <c r="G26" s="158" t="str">
        <f>IF($B26&lt;10,"",IFERROR(GETPIVOTDATA("AMOUNT",'Table 1 3 Amount Pivot'!$A$3,"STAFF_GROUP",$A26,"PAYMENT_TYPE",$A$5), "-"))</f>
        <v>-</v>
      </c>
      <c r="H26" s="159" t="str">
        <f>IF($B26&lt;10,"",IFERROR(GETPIVOTDATA("SAMPLE_SIZE",'Table 1 3 Sample Pivot'!$A$3,"STAFF_GROUP",$A26,"PAYMENT_TYPE","PUBGRP_020_EARNINGS")/12, "-"))</f>
        <v>-</v>
      </c>
    </row>
    <row r="27" spans="1:8" s="160" customFormat="1" x14ac:dyDescent="0.2">
      <c r="A27" s="14" t="s">
        <v>23</v>
      </c>
      <c r="B27" s="155" t="str">
        <f>IFERROR(GETPIVOTDATA("SAMPLE_SIZE",'Table 1 3 Sample Pivot'!$A$3,"STAFF_GROUP",$A27,"PAYMENT_TYPE","PUBGRP_010_BASIC_PAY_PER_FTE")/12, "-")</f>
        <v>-</v>
      </c>
      <c r="C27" s="155" t="str">
        <f>IF($B27&lt;10,"",IFERROR(GETPIVOTDATA("SAMPLE_SIZE",'Table 3 Pivot 2'!$A$3,"STAFF_GROUP",$A27,"PAYMENT_TYPE",$A$5)/12, "-"))</f>
        <v>-</v>
      </c>
      <c r="D27" s="156"/>
      <c r="E27" s="157" t="e">
        <f t="shared" si="1"/>
        <v>#VALUE!</v>
      </c>
      <c r="F27" s="158" t="str">
        <f>IF($B27&lt;10,"",IFERROR(GETPIVOTDATA("AMOUNT",'Table 3 Pivot 1'!$A$3,"STAFF_GROUP",$A27,"PAYMENT_TYPE",$A$5), "-"))</f>
        <v>-</v>
      </c>
      <c r="G27" s="158" t="str">
        <f>IF($B27&lt;10,"",IFERROR(GETPIVOTDATA("AMOUNT",'Table 1 3 Amount Pivot'!$A$3,"STAFF_GROUP",$A27,"PAYMENT_TYPE",$A$5), "-"))</f>
        <v>-</v>
      </c>
      <c r="H27" s="159" t="str">
        <f>IF($B27&lt;10,"",IFERROR(GETPIVOTDATA("SAMPLE_SIZE",'Table 1 3 Sample Pivot'!$A$3,"STAFF_GROUP",$A27,"PAYMENT_TYPE","PUBGRP_020_EARNINGS")/12, "-"))</f>
        <v>-</v>
      </c>
    </row>
    <row r="28" spans="1:8" s="119" customFormat="1" ht="28.5" customHeight="1" x14ac:dyDescent="0.25">
      <c r="A28" s="36" t="s">
        <v>14</v>
      </c>
      <c r="B28" s="150" t="str">
        <f>IFERROR(GETPIVOTDATA("SAMPLE_SIZE",'Table 1 3 Sample Pivot'!$A$3,"STAFF_GROUP",$A28,"PAYMENT_TYPE","PUBGRP_010_BASIC_PAY_PER_FTE")/12, "-")</f>
        <v>-</v>
      </c>
      <c r="C28" s="150" t="str">
        <f>IF($B28&lt;10,"",IFERROR(GETPIVOTDATA("SAMPLE_SIZE",'Table 3 Pivot 2'!$A$3,"STAFF_GROUP",$A28,"PAYMENT_TYPE",$A$5)/12, "-"))</f>
        <v>-</v>
      </c>
      <c r="D28" s="151"/>
      <c r="E28" s="152" t="e">
        <f t="shared" si="1"/>
        <v>#VALUE!</v>
      </c>
      <c r="F28" s="153" t="str">
        <f>IF($B28&lt;10,"",IFERROR(GETPIVOTDATA("AMOUNT",'Table 3 Pivot 1'!$A$3,"STAFF_GROUP",$A28,"PAYMENT_TYPE",$A$5), "-"))</f>
        <v>-</v>
      </c>
      <c r="G28" s="153" t="str">
        <f>IF($B28&lt;10,"",IFERROR(GETPIVOTDATA("AMOUNT",'Table 1 3 Amount Pivot'!$A$3,"STAFF_GROUP",$A28,"PAYMENT_TYPE",$A$5), "-"))</f>
        <v>-</v>
      </c>
      <c r="H28" s="154" t="str">
        <f>IF($B28&lt;10,"",IFERROR(GETPIVOTDATA("SAMPLE_SIZE",'Table 1 3 Sample Pivot'!$A$3,"STAFF_GROUP",$A28,"PAYMENT_TYPE","PUBGRP_020_EARNINGS")/12, "-"))</f>
        <v>-</v>
      </c>
    </row>
    <row r="29" spans="1:8" s="160" customFormat="1" x14ac:dyDescent="0.2">
      <c r="A29" s="14" t="s">
        <v>16</v>
      </c>
      <c r="B29" s="155" t="str">
        <f>IFERROR(GETPIVOTDATA("SAMPLE_SIZE",'Table 1 3 Sample Pivot'!$A$3,"STAFF_GROUP",$A29,"PAYMENT_TYPE","PUBGRP_010_BASIC_PAY_PER_FTE")/12, "-")</f>
        <v>-</v>
      </c>
      <c r="C29" s="155" t="str">
        <f>IF($B29&lt;10,"",IFERROR(GETPIVOTDATA("SAMPLE_SIZE",'Table 3 Pivot 2'!$A$3,"STAFF_GROUP",$A29,"PAYMENT_TYPE",$A$5)/12, "-"))</f>
        <v>-</v>
      </c>
      <c r="D29" s="156"/>
      <c r="E29" s="157" t="e">
        <f t="shared" si="1"/>
        <v>#VALUE!</v>
      </c>
      <c r="F29" s="158" t="str">
        <f>IF($B29&lt;10,"",IFERROR(GETPIVOTDATA("AMOUNT",'Table 3 Pivot 1'!$A$3,"STAFF_GROUP",$A29,"PAYMENT_TYPE",$A$5), "-"))</f>
        <v>-</v>
      </c>
      <c r="G29" s="158" t="str">
        <f>IF($B29&lt;10,"",IFERROR(GETPIVOTDATA("AMOUNT",'Table 1 3 Amount Pivot'!$A$3,"STAFF_GROUP",$A29,"PAYMENT_TYPE",$A$5), "-"))</f>
        <v>-</v>
      </c>
      <c r="H29" s="159" t="str">
        <f>IF($B29&lt;10,"",IFERROR(GETPIVOTDATA("SAMPLE_SIZE",'Table 1 3 Sample Pivot'!$A$3,"STAFF_GROUP",$A29,"PAYMENT_TYPE","PUBGRP_020_EARNINGS")/12, "-"))</f>
        <v>-</v>
      </c>
    </row>
    <row r="30" spans="1:8" s="160" customFormat="1" x14ac:dyDescent="0.2">
      <c r="A30" s="14" t="s">
        <v>25</v>
      </c>
      <c r="B30" s="155" t="str">
        <f>IFERROR(GETPIVOTDATA("SAMPLE_SIZE",'Table 1 3 Sample Pivot'!$A$3,"STAFF_GROUP",$A30,"PAYMENT_TYPE","PUBGRP_010_BASIC_PAY_PER_FTE")/12, "-")</f>
        <v>-</v>
      </c>
      <c r="C30" s="155" t="str">
        <f>IF($B30&lt;10,"",IFERROR(GETPIVOTDATA("SAMPLE_SIZE",'Table 3 Pivot 2'!$A$3,"STAFF_GROUP",$A30,"PAYMENT_TYPE",$A$5)/12, "-"))</f>
        <v>-</v>
      </c>
      <c r="D30" s="156"/>
      <c r="E30" s="157" t="e">
        <f t="shared" si="1"/>
        <v>#VALUE!</v>
      </c>
      <c r="F30" s="158" t="str">
        <f>IF($B30&lt;10,"",IFERROR(GETPIVOTDATA("AMOUNT",'Table 3 Pivot 1'!$A$3,"STAFF_GROUP",$A30,"PAYMENT_TYPE",$A$5), "-"))</f>
        <v>-</v>
      </c>
      <c r="G30" s="158" t="str">
        <f>IF($B30&lt;10,"",IFERROR(GETPIVOTDATA("AMOUNT",'Table 1 3 Amount Pivot'!$A$3,"STAFF_GROUP",$A30,"PAYMENT_TYPE",$A$5), "-"))</f>
        <v>-</v>
      </c>
      <c r="H30" s="159" t="str">
        <f>IF($B30&lt;10,"",IFERROR(GETPIVOTDATA("SAMPLE_SIZE",'Table 1 3 Sample Pivot'!$A$3,"STAFF_GROUP",$A30,"PAYMENT_TYPE","PUBGRP_020_EARNINGS")/12, "-"))</f>
        <v>-</v>
      </c>
    </row>
    <row r="31" spans="1:8" s="160" customFormat="1" x14ac:dyDescent="0.2">
      <c r="A31" s="14" t="s">
        <v>17</v>
      </c>
      <c r="B31" s="155" t="str">
        <f>IFERROR(GETPIVOTDATA("SAMPLE_SIZE",'Table 1 3 Sample Pivot'!$A$3,"STAFF_GROUP",$A31,"PAYMENT_TYPE","PUBGRP_010_BASIC_PAY_PER_FTE")/12, "-")</f>
        <v>-</v>
      </c>
      <c r="C31" s="155" t="str">
        <f>IF($B31&lt;10,"",IFERROR(GETPIVOTDATA("SAMPLE_SIZE",'Table 3 Pivot 2'!$A$3,"STAFF_GROUP",$A31,"PAYMENT_TYPE",$A$5)/12, "-"))</f>
        <v>-</v>
      </c>
      <c r="D31" s="156"/>
      <c r="E31" s="157" t="e">
        <f t="shared" si="1"/>
        <v>#VALUE!</v>
      </c>
      <c r="F31" s="158" t="str">
        <f>IF($B31&lt;10,"",IFERROR(GETPIVOTDATA("AMOUNT",'Table 3 Pivot 1'!$A$3,"STAFF_GROUP",$A31,"PAYMENT_TYPE",$A$5), "-"))</f>
        <v>-</v>
      </c>
      <c r="G31" s="158" t="str">
        <f>IF($B31&lt;10,"",IFERROR(GETPIVOTDATA("AMOUNT",'Table 1 3 Amount Pivot'!$A$3,"STAFF_GROUP",$A31,"PAYMENT_TYPE",$A$5), "-"))</f>
        <v>-</v>
      </c>
      <c r="H31" s="159" t="str">
        <f>IF($B31&lt;10,"",IFERROR(GETPIVOTDATA("SAMPLE_SIZE",'Table 1 3 Sample Pivot'!$A$3,"STAFF_GROUP",$A31,"PAYMENT_TYPE","PUBGRP_020_EARNINGS")/12, "-"))</f>
        <v>-</v>
      </c>
    </row>
    <row r="32" spans="1:8" s="160" customFormat="1" x14ac:dyDescent="0.2">
      <c r="A32" s="14" t="s">
        <v>19</v>
      </c>
      <c r="B32" s="155" t="str">
        <f>IFERROR(GETPIVOTDATA("SAMPLE_SIZE",'Table 1 3 Sample Pivot'!$A$3,"STAFF_GROUP",$A32,"PAYMENT_TYPE","PUBGRP_010_BASIC_PAY_PER_FTE")/12, "-")</f>
        <v>-</v>
      </c>
      <c r="C32" s="155" t="str">
        <f>IF($B32&lt;10,"",IFERROR(GETPIVOTDATA("SAMPLE_SIZE",'Table 3 Pivot 2'!$A$3,"STAFF_GROUP",$A32,"PAYMENT_TYPE",$A$5)/12, "-"))</f>
        <v>-</v>
      </c>
      <c r="D32" s="156"/>
      <c r="E32" s="157" t="e">
        <f t="shared" si="1"/>
        <v>#VALUE!</v>
      </c>
      <c r="F32" s="158" t="str">
        <f>IF($B32&lt;10,"",IFERROR(GETPIVOTDATA("AMOUNT",'Table 3 Pivot 1'!$A$3,"STAFF_GROUP",$A32,"PAYMENT_TYPE",$A$5), "-"))</f>
        <v>-</v>
      </c>
      <c r="G32" s="158" t="str">
        <f>IF($B32&lt;10,"",IFERROR(GETPIVOTDATA("AMOUNT",'Table 1 3 Amount Pivot'!$A$3,"STAFF_GROUP",$A32,"PAYMENT_TYPE",$A$5), "-"))</f>
        <v>-</v>
      </c>
      <c r="H32" s="159"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A34" s="34"/>
      <c r="B34" s="34"/>
      <c r="C34" s="34"/>
      <c r="D34" s="34"/>
      <c r="E34" s="34"/>
      <c r="F34" s="37"/>
      <c r="G34" s="34"/>
      <c r="H34" s="34"/>
    </row>
    <row r="35" spans="1:8" x14ac:dyDescent="0.2">
      <c r="A35" s="20"/>
      <c r="B35" s="20"/>
      <c r="C35" s="34"/>
      <c r="D35" s="34"/>
      <c r="E35" s="34"/>
      <c r="F35" s="37"/>
      <c r="G35" s="34"/>
      <c r="H35" s="34"/>
    </row>
    <row r="36" spans="1:8" x14ac:dyDescent="0.2">
      <c r="A36" s="34"/>
      <c r="B36" s="34"/>
      <c r="C36" s="34"/>
      <c r="D36" s="34"/>
      <c r="E36" s="34"/>
      <c r="F36" s="37"/>
      <c r="G36" s="34"/>
      <c r="H36" s="34"/>
    </row>
    <row r="37" spans="1:8" x14ac:dyDescent="0.2">
      <c r="A37" s="34"/>
      <c r="B37" s="34"/>
      <c r="C37" s="34"/>
      <c r="D37" s="34"/>
      <c r="E37" s="34"/>
      <c r="F37" s="37"/>
      <c r="G37" s="34"/>
      <c r="H37" s="34"/>
    </row>
    <row r="38" spans="1:8" ht="15.6" customHeight="1" x14ac:dyDescent="0.2">
      <c r="A38" s="22"/>
      <c r="B38" s="22"/>
      <c r="C38" s="34"/>
      <c r="D38" s="34"/>
      <c r="E38" s="34"/>
      <c r="F38" s="37"/>
      <c r="G38" s="34"/>
      <c r="H38" s="34"/>
    </row>
    <row r="39" spans="1:8" x14ac:dyDescent="0.2">
      <c r="A39" s="34"/>
      <c r="B39" s="34"/>
      <c r="C39" s="34"/>
      <c r="D39" s="34"/>
      <c r="E39" s="34"/>
      <c r="F39" s="37"/>
      <c r="G39" s="34"/>
      <c r="H39" s="34"/>
    </row>
    <row r="40" spans="1:8" x14ac:dyDescent="0.2">
      <c r="A40" s="34"/>
      <c r="B40" s="34"/>
      <c r="C40" s="34"/>
      <c r="D40" s="34"/>
      <c r="E40" s="34"/>
      <c r="F40" s="37"/>
      <c r="G40" s="34"/>
      <c r="H40" s="34"/>
    </row>
    <row r="41" spans="1:8" x14ac:dyDescent="0.2">
      <c r="A41" s="34"/>
      <c r="B41" s="34"/>
      <c r="C41" s="34"/>
      <c r="D41" s="34"/>
      <c r="E41" s="34"/>
      <c r="F41" s="37"/>
      <c r="G41" s="34"/>
      <c r="H41" s="34"/>
    </row>
    <row r="42" spans="1:8" x14ac:dyDescent="0.2">
      <c r="A42" s="34"/>
      <c r="B42" s="34"/>
      <c r="C42" s="34"/>
      <c r="D42" s="34"/>
      <c r="E42" s="34"/>
      <c r="F42" s="37"/>
      <c r="G42" s="34"/>
      <c r="H42" s="34"/>
    </row>
    <row r="43" spans="1:8" x14ac:dyDescent="0.2">
      <c r="A43" s="34"/>
      <c r="B43" s="34"/>
      <c r="C43" s="34"/>
      <c r="D43" s="34"/>
      <c r="E43" s="34"/>
      <c r="F43" s="145"/>
      <c r="G43" s="34"/>
      <c r="H43" s="34"/>
    </row>
    <row r="44" spans="1:8" x14ac:dyDescent="0.2">
      <c r="A44" s="34"/>
      <c r="B44" s="34"/>
      <c r="C44" s="34"/>
      <c r="D44" s="34"/>
      <c r="E44" s="34"/>
      <c r="F44" s="37"/>
      <c r="G44" s="34"/>
      <c r="H44" s="34"/>
    </row>
    <row r="45" spans="1:8" x14ac:dyDescent="0.2">
      <c r="A45" s="34"/>
      <c r="B45" s="34"/>
      <c r="C45" s="34"/>
      <c r="D45" s="34"/>
      <c r="E45" s="34"/>
      <c r="F45" s="37"/>
      <c r="G45" s="34"/>
      <c r="H45" s="34"/>
    </row>
    <row r="46" spans="1:8" x14ac:dyDescent="0.2">
      <c r="A46" s="34"/>
      <c r="B46" s="34"/>
      <c r="C46" s="34"/>
      <c r="D46" s="34"/>
      <c r="E46" s="34"/>
      <c r="F46" s="37"/>
      <c r="G46" s="34"/>
      <c r="H46" s="34"/>
    </row>
    <row r="47" spans="1:8" x14ac:dyDescent="0.2">
      <c r="A47" s="34"/>
      <c r="B47" s="34"/>
      <c r="C47" s="34"/>
      <c r="D47" s="34"/>
      <c r="E47" s="34"/>
      <c r="F47" s="37"/>
      <c r="G47" s="34"/>
      <c r="H47" s="34"/>
    </row>
    <row r="48" spans="1:8" x14ac:dyDescent="0.2">
      <c r="A48" s="34"/>
      <c r="B48" s="34"/>
      <c r="C48" s="34"/>
      <c r="D48" s="34"/>
      <c r="E48" s="34"/>
      <c r="F48" s="37"/>
      <c r="G48" s="34"/>
      <c r="H48" s="34"/>
    </row>
    <row r="49" spans="1:8" x14ac:dyDescent="0.2">
      <c r="A49" s="34"/>
      <c r="B49" s="34"/>
      <c r="C49" s="34"/>
      <c r="D49" s="34"/>
      <c r="E49" s="34"/>
      <c r="F49" s="37"/>
      <c r="G49" s="34"/>
      <c r="H49" s="34"/>
    </row>
    <row r="50" spans="1:8" x14ac:dyDescent="0.2">
      <c r="A50" s="22"/>
      <c r="B50" s="34"/>
      <c r="C50" s="34"/>
      <c r="D50" s="34"/>
      <c r="E50" s="34"/>
      <c r="F50" s="37"/>
      <c r="G50" s="34"/>
      <c r="H50" s="34"/>
    </row>
    <row r="51" spans="1:8" x14ac:dyDescent="0.2">
      <c r="A51" s="22"/>
      <c r="B51" s="22"/>
      <c r="C51" s="34"/>
      <c r="D51" s="34"/>
      <c r="E51" s="34"/>
      <c r="F51" s="37"/>
      <c r="G51" s="34"/>
      <c r="H51" s="34"/>
    </row>
  </sheetData>
  <conditionalFormatting sqref="B3">
    <cfRule type="cellIs" dxfId="30" priority="1" operator="notEqual">
      <formula>$B$4</formula>
    </cfRule>
    <cfRule type="cellIs" dxfId="29" priority="2" operator="equal">
      <formula>$B$4</formula>
    </cfRule>
  </conditionalFormatting>
  <conditionalFormatting sqref="B7:B33">
    <cfRule type="cellIs" dxfId="28" priority="3" operator="lessThan">
      <formula>10</formula>
    </cfRule>
  </conditionalFormatting>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4B951-1C7D-4B14-B93C-50D6D2BE1D78}">
  <dimension ref="A1:R51"/>
  <sheetViews>
    <sheetView zoomScale="70" zoomScaleNormal="70" workbookViewId="0"/>
  </sheetViews>
  <sheetFormatPr defaultRowHeight="15" x14ac:dyDescent="0.2"/>
  <cols>
    <col min="1" max="1" width="39.21875" style="34" customWidth="1"/>
    <col min="2" max="2" width="19.88671875" style="34" customWidth="1"/>
    <col min="3" max="3" width="8" bestFit="1" customWidth="1"/>
    <col min="4" max="4" width="8.109375" customWidth="1"/>
    <col min="5" max="8" width="14.109375" customWidth="1"/>
  </cols>
  <sheetData>
    <row r="1" spans="1:18" x14ac:dyDescent="0.2">
      <c r="A1" s="36" t="s">
        <v>167</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85</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150" t="str">
        <f>IFERROR(GETPIVOTDATA("SAMPLE_SIZE",'Table 1 3 Sample Pivot'!$A$3,"STAFF_GROUP",$A7,"PAYMENT_TYPE","PUBGRP_010_BASIC_PAY_PER_FTE")/12, "-")</f>
        <v>-</v>
      </c>
      <c r="C7" s="150" t="str">
        <f>IF($B7&lt;10,"",IFERROR(GETPIVOTDATA("SAMPLE_SIZE",'Table 3 Pivot 2'!$A$3,"STAFF_GROUP",$A7,"PAYMENT_TYPE",$A$5)/12, "-"))</f>
        <v>-</v>
      </c>
      <c r="D7" s="151"/>
      <c r="E7" s="152" t="e">
        <f t="shared" ref="E7" si="0">IF($B7&lt;10,"",C7/H7)</f>
        <v>#VALUE!</v>
      </c>
      <c r="F7" s="153" t="str">
        <f>IF($B7&lt;10,"",IFERROR(GETPIVOTDATA("AMOUNT",'Table 3 Pivot 1'!$A$3,"STAFF_GROUP",$A7,"PAYMENT_TYPE",$A$5), "-"))</f>
        <v>-</v>
      </c>
      <c r="G7" s="153" t="str">
        <f>IF($B7&lt;10,"",IFERROR(GETPIVOTDATA("AMOUNT",'Table 1 3 Amount Pivot'!$A$3,"STAFF_GROUP",$A7,"PAYMENT_TYPE",$A$5), "-"))</f>
        <v>-</v>
      </c>
      <c r="H7" s="154" t="str">
        <f>IF($B7&lt;10,"",IFERROR(GETPIVOTDATA("SAMPLE_SIZE",'Table 1 3 Sample Pivot'!$A$3,"STAFF_GROUP",$A7,"PAYMENT_TYPE","PUBGRP_020_EARNINGS")/12, "-"))</f>
        <v>-</v>
      </c>
    </row>
    <row r="8" spans="1:18" s="119" customFormat="1" ht="28.5" customHeight="1" x14ac:dyDescent="0.25">
      <c r="A8" s="13" t="s">
        <v>3</v>
      </c>
      <c r="B8" s="150" t="str">
        <f>IFERROR(GETPIVOTDATA("SAMPLE_SIZE",'Table 1 3 Sample Pivot'!$A$3,"STAFF_GROUP",$A8,"PAYMENT_TYPE","PUBGRP_010_BASIC_PAY_PER_FTE")/12, "-")</f>
        <v>-</v>
      </c>
      <c r="C8" s="150" t="str">
        <f>IF($B8&lt;10,"",IFERROR(GETPIVOTDATA("SAMPLE_SIZE",'Table 3 Pivot 2'!$A$3,"STAFF_GROUP",$A8,"PAYMENT_TYPE",$A$5)/12, "-"))</f>
        <v>-</v>
      </c>
      <c r="D8" s="151"/>
      <c r="E8" s="152" t="e">
        <f t="shared" ref="E8:E33" si="1">IF($B8&lt;10,"",C8/H8)</f>
        <v>#VALUE!</v>
      </c>
      <c r="F8" s="153" t="str">
        <f>IF($B8&lt;10,"",IFERROR(GETPIVOTDATA("AMOUNT",'Table 3 Pivot 1'!$A$3,"STAFF_GROUP",$A8,"PAYMENT_TYPE",$A$5), "-"))</f>
        <v>-</v>
      </c>
      <c r="G8" s="153" t="str">
        <f>IF($B8&lt;10,"",IFERROR(GETPIVOTDATA("AMOUNT",'Table 1 3 Amount Pivot'!$A$3,"STAFF_GROUP",$A8,"PAYMENT_TYPE",$A$5), "-"))</f>
        <v>-</v>
      </c>
      <c r="H8" s="154" t="str">
        <f>IF($B8&lt;10,"",IFERROR(GETPIVOTDATA("SAMPLE_SIZE",'Table 1 3 Sample Pivot'!$A$3,"STAFF_GROUP",$A8,"PAYMENT_TYPE","PUBGRP_020_EARNINGS")/12, "-"))</f>
        <v>-</v>
      </c>
    </row>
    <row r="9" spans="1:18" s="119" customFormat="1" ht="28.5" customHeight="1" x14ac:dyDescent="0.25">
      <c r="A9" s="13" t="s">
        <v>48</v>
      </c>
      <c r="B9" s="150" t="str">
        <f>IFERROR(GETPIVOTDATA("SAMPLE_SIZE",'Table 1 3 Sample Pivot'!$A$3,"STAFF_GROUP",$A9,"PAYMENT_TYPE","PUBGRP_010_BASIC_PAY_PER_FTE")/12, "-")</f>
        <v>-</v>
      </c>
      <c r="C9" s="150" t="str">
        <f>IF($B9&lt;10,"",IFERROR(GETPIVOTDATA("SAMPLE_SIZE",'Table 3 Pivot 2'!$A$3,"STAFF_GROUP",$A9,"PAYMENT_TYPE",$A$5)/12, "-"))</f>
        <v>-</v>
      </c>
      <c r="D9" s="151"/>
      <c r="E9" s="152" t="e">
        <f t="shared" si="1"/>
        <v>#VALUE!</v>
      </c>
      <c r="F9" s="153" t="str">
        <f>IF($B9&lt;10,"",IFERROR(GETPIVOTDATA("AMOUNT",'Table 3 Pivot 1'!$A$3,"STAFF_GROUP",$A9,"PAYMENT_TYPE",$A$5), "-"))</f>
        <v>-</v>
      </c>
      <c r="G9" s="153" t="str">
        <f>IF($B9&lt;10,"",IFERROR(GETPIVOTDATA("AMOUNT",'Table 1 3 Amount Pivot'!$A$3,"STAFF_GROUP",$A9,"PAYMENT_TYPE",$A$5), "-"))</f>
        <v>-</v>
      </c>
      <c r="H9" s="154" t="str">
        <f>IF($B9&lt;10,"",IFERROR(GETPIVOTDATA("SAMPLE_SIZE",'Table 1 3 Sample Pivot'!$A$3,"STAFF_GROUP",$A9,"PAYMENT_TYPE","PUBGRP_020_EARNINGS")/12, "-"))</f>
        <v>-</v>
      </c>
    </row>
    <row r="10" spans="1:18" s="160" customFormat="1" x14ac:dyDescent="0.2">
      <c r="A10" s="14" t="s">
        <v>13</v>
      </c>
      <c r="B10" s="155" t="str">
        <f>IFERROR(GETPIVOTDATA("SAMPLE_SIZE",'Table 1 3 Sample Pivot'!$A$3,"STAFF_GROUP",$A10,"PAYMENT_TYPE","PUBGRP_010_BASIC_PAY_PER_FTE")/12, "-")</f>
        <v>-</v>
      </c>
      <c r="C10" s="155" t="str">
        <f>IF($B10&lt;10,"",IFERROR(GETPIVOTDATA("SAMPLE_SIZE",'Table 3 Pivot 2'!$A$3,"STAFF_GROUP",$A10,"PAYMENT_TYPE",$A$5)/12, "-"))</f>
        <v>-</v>
      </c>
      <c r="D10" s="156"/>
      <c r="E10" s="157" t="e">
        <f t="shared" si="1"/>
        <v>#VALUE!</v>
      </c>
      <c r="F10" s="158" t="str">
        <f>IF($B10&lt;10,"",IFERROR(GETPIVOTDATA("AMOUNT",'Table 3 Pivot 1'!$A$3,"STAFF_GROUP",$A10,"PAYMENT_TYPE",$A$5), "-"))</f>
        <v>-</v>
      </c>
      <c r="G10" s="158" t="str">
        <f>IF($B10&lt;10,"",IFERROR(GETPIVOTDATA("AMOUNT",'Table 1 3 Amount Pivot'!$A$3,"STAFF_GROUP",$A10,"PAYMENT_TYPE",$A$5), "-"))</f>
        <v>-</v>
      </c>
      <c r="H10" s="159" t="str">
        <f>IF($B10&lt;10,"",IFERROR(GETPIVOTDATA("SAMPLE_SIZE",'Table 1 3 Sample Pivot'!$A$3,"STAFF_GROUP",$A10,"PAYMENT_TYPE","PUBGRP_020_EARNINGS")/12, "-"))</f>
        <v>-</v>
      </c>
    </row>
    <row r="11" spans="1:18" s="160" customFormat="1" x14ac:dyDescent="0.2">
      <c r="A11" s="38" t="s">
        <v>10</v>
      </c>
      <c r="B11" s="155" t="str">
        <f>IFERROR(GETPIVOTDATA("SAMPLE_SIZE",'Table 1 3 Sample Pivot'!$A$3,"STAFF_GROUP",$A11,"PAYMENT_TYPE","PUBGRP_010_BASIC_PAY_PER_FTE")/12, "-")</f>
        <v>-</v>
      </c>
      <c r="C11" s="155" t="str">
        <f>IF($B11&lt;10,"",IFERROR(GETPIVOTDATA("SAMPLE_SIZE",'Table 3 Pivot 2'!$A$3,"STAFF_GROUP",$A11,"PAYMENT_TYPE",$A$5)/12, "-"))</f>
        <v>-</v>
      </c>
      <c r="D11" s="156"/>
      <c r="E11" s="157" t="e">
        <f t="shared" si="1"/>
        <v>#VALUE!</v>
      </c>
      <c r="F11" s="158" t="str">
        <f>IF($B11&lt;10,"",IFERROR(GETPIVOTDATA("AMOUNT",'Table 3 Pivot 1'!$A$3,"STAFF_GROUP",$A11,"PAYMENT_TYPE",$A$5), "-"))</f>
        <v>-</v>
      </c>
      <c r="G11" s="158" t="str">
        <f>IF($B11&lt;10,"",IFERROR(GETPIVOTDATA("AMOUNT",'Table 1 3 Amount Pivot'!$A$3,"STAFF_GROUP",$A11,"PAYMENT_TYPE",$A$5), "-"))</f>
        <v>-</v>
      </c>
      <c r="H11" s="159" t="str">
        <f>IF($B11&lt;10,"",IFERROR(GETPIVOTDATA("SAMPLE_SIZE",'Table 1 3 Sample Pivot'!$A$3,"STAFF_GROUP",$A11,"PAYMENT_TYPE","PUBGRP_020_EARNINGS")/12, "-"))</f>
        <v>-</v>
      </c>
    </row>
    <row r="12" spans="1:18" s="160" customFormat="1" x14ac:dyDescent="0.2">
      <c r="A12" s="16" t="s">
        <v>8</v>
      </c>
      <c r="B12" s="155" t="str">
        <f>IFERROR(GETPIVOTDATA("SAMPLE_SIZE",'Table 1 3 Sample Pivot'!$A$3,"STAFF_GROUP",$A12,"PAYMENT_TYPE","PUBGRP_010_BASIC_PAY_PER_FTE")/12, "-")</f>
        <v>-</v>
      </c>
      <c r="C12" s="155" t="str">
        <f>IF($B12&lt;10,"",IFERROR(GETPIVOTDATA("SAMPLE_SIZE",'Table 3 Pivot 2'!$A$3,"STAFF_GROUP",$A12,"PAYMENT_TYPE",$A$5)/12, "-"))</f>
        <v>-</v>
      </c>
      <c r="D12" s="156"/>
      <c r="E12" s="157" t="e">
        <f t="shared" si="1"/>
        <v>#VALUE!</v>
      </c>
      <c r="F12" s="158" t="str">
        <f>IF($B12&lt;10,"",IFERROR(GETPIVOTDATA("AMOUNT",'Table 3 Pivot 1'!$A$3,"STAFF_GROUP",$A12,"PAYMENT_TYPE",$A$5), "-"))</f>
        <v>-</v>
      </c>
      <c r="G12" s="158" t="str">
        <f>IF($B12&lt;10,"",IFERROR(GETPIVOTDATA("AMOUNT",'Table 1 3 Amount Pivot'!$A$3,"STAFF_GROUP",$A12,"PAYMENT_TYPE",$A$5), "-"))</f>
        <v>-</v>
      </c>
      <c r="H12" s="159" t="str">
        <f>IF($B12&lt;10,"",IFERROR(GETPIVOTDATA("SAMPLE_SIZE",'Table 1 3 Sample Pivot'!$A$3,"STAFF_GROUP",$A12,"PAYMENT_TYPE","PUBGRP_020_EARNINGS")/12, "-"))</f>
        <v>-</v>
      </c>
    </row>
    <row r="13" spans="1:18" s="160" customFormat="1" x14ac:dyDescent="0.2">
      <c r="A13" s="16" t="s">
        <v>5</v>
      </c>
      <c r="B13" s="155" t="str">
        <f>IFERROR(GETPIVOTDATA("SAMPLE_SIZE",'Table 1 3 Sample Pivot'!$A$3,"STAFF_GROUP",$A13,"PAYMENT_TYPE","PUBGRP_010_BASIC_PAY_PER_FTE")/12, "-")</f>
        <v>-</v>
      </c>
      <c r="C13" s="155" t="str">
        <f>IF($B13&lt;10,"",IFERROR(GETPIVOTDATA("SAMPLE_SIZE",'Table 3 Pivot 2'!$A$3,"STAFF_GROUP",$A13,"PAYMENT_TYPE",$A$5)/12, "-"))</f>
        <v>-</v>
      </c>
      <c r="D13" s="156"/>
      <c r="E13" s="157" t="e">
        <f t="shared" si="1"/>
        <v>#VALUE!</v>
      </c>
      <c r="F13" s="158" t="str">
        <f>IF($B13&lt;10,"",IFERROR(GETPIVOTDATA("AMOUNT",'Table 3 Pivot 1'!$A$3,"STAFF_GROUP",$A13,"PAYMENT_TYPE",$A$5), "-"))</f>
        <v>-</v>
      </c>
      <c r="G13" s="158" t="str">
        <f>IF($B13&lt;10,"",IFERROR(GETPIVOTDATA("AMOUNT",'Table 1 3 Amount Pivot'!$A$3,"STAFF_GROUP",$A13,"PAYMENT_TYPE",$A$5), "-"))</f>
        <v>-</v>
      </c>
      <c r="H13" s="159" t="str">
        <f>IF($B13&lt;10,"",IFERROR(GETPIVOTDATA("SAMPLE_SIZE",'Table 1 3 Sample Pivot'!$A$3,"STAFF_GROUP",$A13,"PAYMENT_TYPE","PUBGRP_020_EARNINGS")/12, "-"))</f>
        <v>-</v>
      </c>
    </row>
    <row r="14" spans="1:18" s="160" customFormat="1" x14ac:dyDescent="0.2">
      <c r="A14" s="14" t="s">
        <v>4</v>
      </c>
      <c r="B14" s="155" t="str">
        <f>IFERROR(GETPIVOTDATA("SAMPLE_SIZE",'Table 1 3 Sample Pivot'!$A$3,"STAFF_GROUP",$A14,"PAYMENT_TYPE","PUBGRP_010_BASIC_PAY_PER_FTE")/12, "-")</f>
        <v>-</v>
      </c>
      <c r="C14" s="155" t="str">
        <f>IF($B14&lt;10,"",IFERROR(GETPIVOTDATA("SAMPLE_SIZE",'Table 3 Pivot 2'!$A$3,"STAFF_GROUP",$A14,"PAYMENT_TYPE",$A$5)/12, "-"))</f>
        <v>-</v>
      </c>
      <c r="D14" s="156"/>
      <c r="E14" s="157" t="e">
        <f t="shared" si="1"/>
        <v>#VALUE!</v>
      </c>
      <c r="F14" s="158" t="str">
        <f>IF($B14&lt;10,"",IFERROR(GETPIVOTDATA("AMOUNT",'Table 3 Pivot 1'!$A$3,"STAFF_GROUP",$A14,"PAYMENT_TYPE",$A$5), "-"))</f>
        <v>-</v>
      </c>
      <c r="G14" s="158" t="str">
        <f>IF($B14&lt;10,"",IFERROR(GETPIVOTDATA("AMOUNT",'Table 1 3 Amount Pivot'!$A$3,"STAFF_GROUP",$A14,"PAYMENT_TYPE",$A$5), "-"))</f>
        <v>-</v>
      </c>
      <c r="H14" s="159" t="str">
        <f>IF($B14&lt;10,"",IFERROR(GETPIVOTDATA("SAMPLE_SIZE",'Table 1 3 Sample Pivot'!$A$3,"STAFF_GROUP",$A14,"PAYMENT_TYPE","PUBGRP_020_EARNINGS")/12, "-"))</f>
        <v>-</v>
      </c>
    </row>
    <row r="15" spans="1:18" s="160" customFormat="1" x14ac:dyDescent="0.2">
      <c r="A15" s="16" t="s">
        <v>12</v>
      </c>
      <c r="B15" s="155" t="str">
        <f>IFERROR(GETPIVOTDATA("SAMPLE_SIZE",'Table 1 3 Sample Pivot'!$A$3,"STAFF_GROUP",$A15,"PAYMENT_TYPE","PUBGRP_010_BASIC_PAY_PER_FTE")/12, "-")</f>
        <v>-</v>
      </c>
      <c r="C15" s="155" t="str">
        <f>IF($B15&lt;10,"",IFERROR(GETPIVOTDATA("SAMPLE_SIZE",'Table 3 Pivot 2'!$A$3,"STAFF_GROUP",$A15,"PAYMENT_TYPE",$A$5)/12, "-"))</f>
        <v>-</v>
      </c>
      <c r="D15" s="156"/>
      <c r="E15" s="157" t="e">
        <f t="shared" si="1"/>
        <v>#VALUE!</v>
      </c>
      <c r="F15" s="158" t="str">
        <f>IF($B15&lt;10,"",IFERROR(GETPIVOTDATA("AMOUNT",'Table 3 Pivot 1'!$A$3,"STAFF_GROUP",$A15,"PAYMENT_TYPE",$A$5), "-"))</f>
        <v>-</v>
      </c>
      <c r="G15" s="158" t="str">
        <f>IF($B15&lt;10,"",IFERROR(GETPIVOTDATA("AMOUNT",'Table 1 3 Amount Pivot'!$A$3,"STAFF_GROUP",$A15,"PAYMENT_TYPE",$A$5), "-"))</f>
        <v>-</v>
      </c>
      <c r="H15" s="159" t="str">
        <f>IF($B15&lt;10,"",IFERROR(GETPIVOTDATA("SAMPLE_SIZE",'Table 1 3 Sample Pivot'!$A$3,"STAFF_GROUP",$A15,"PAYMENT_TYPE","PUBGRP_020_EARNINGS")/12, "-"))</f>
        <v>-</v>
      </c>
    </row>
    <row r="16" spans="1:18" s="160" customFormat="1" x14ac:dyDescent="0.2">
      <c r="A16" s="16" t="s">
        <v>7</v>
      </c>
      <c r="B16" s="155" t="str">
        <f>IFERROR(GETPIVOTDATA("SAMPLE_SIZE",'Table 1 3 Sample Pivot'!$A$3,"STAFF_GROUP",$A16,"PAYMENT_TYPE","PUBGRP_010_BASIC_PAY_PER_FTE")/12, "-")</f>
        <v>-</v>
      </c>
      <c r="C16" s="155" t="str">
        <f>IF($B16&lt;10,"",IFERROR(GETPIVOTDATA("SAMPLE_SIZE",'Table 3 Pivot 2'!$A$3,"STAFF_GROUP",$A16,"PAYMENT_TYPE",$A$5)/12, "-"))</f>
        <v>-</v>
      </c>
      <c r="D16" s="156"/>
      <c r="E16" s="157" t="e">
        <f t="shared" si="1"/>
        <v>#VALUE!</v>
      </c>
      <c r="F16" s="158" t="str">
        <f>IF($B16&lt;10,"",IFERROR(GETPIVOTDATA("AMOUNT",'Table 3 Pivot 1'!$A$3,"STAFF_GROUP",$A16,"PAYMENT_TYPE",$A$5), "-"))</f>
        <v>-</v>
      </c>
      <c r="G16" s="158" t="str">
        <f>IF($B16&lt;10,"",IFERROR(GETPIVOTDATA("AMOUNT",'Table 1 3 Amount Pivot'!$A$3,"STAFF_GROUP",$A16,"PAYMENT_TYPE",$A$5), "-"))</f>
        <v>-</v>
      </c>
      <c r="H16" s="159" t="str">
        <f>IF($B16&lt;10,"",IFERROR(GETPIVOTDATA("SAMPLE_SIZE",'Table 1 3 Sample Pivot'!$A$3,"STAFF_GROUP",$A16,"PAYMENT_TYPE","PUBGRP_020_EARNINGS")/12, "-"))</f>
        <v>-</v>
      </c>
    </row>
    <row r="17" spans="1:8" s="160" customFormat="1" x14ac:dyDescent="0.2">
      <c r="A17" s="16" t="s">
        <v>11</v>
      </c>
      <c r="B17" s="155" t="str">
        <f>IFERROR(GETPIVOTDATA("SAMPLE_SIZE",'Table 1 3 Sample Pivot'!$A$3,"STAFF_GROUP",$A17,"PAYMENT_TYPE","PUBGRP_010_BASIC_PAY_PER_FTE")/12, "-")</f>
        <v>-</v>
      </c>
      <c r="C17" s="155" t="str">
        <f>IF($B17&lt;10,"",IFERROR(GETPIVOTDATA("SAMPLE_SIZE",'Table 3 Pivot 2'!$A$3,"STAFF_GROUP",$A17,"PAYMENT_TYPE",$A$5)/12, "-"))</f>
        <v>-</v>
      </c>
      <c r="D17" s="156"/>
      <c r="E17" s="157" t="e">
        <f t="shared" si="1"/>
        <v>#VALUE!</v>
      </c>
      <c r="F17" s="158" t="str">
        <f>IF($B17&lt;10,"",IFERROR(GETPIVOTDATA("AMOUNT",'Table 3 Pivot 1'!$A$3,"STAFF_GROUP",$A17,"PAYMENT_TYPE",$A$5), "-"))</f>
        <v>-</v>
      </c>
      <c r="G17" s="158" t="str">
        <f>IF($B17&lt;10,"",IFERROR(GETPIVOTDATA("AMOUNT",'Table 1 3 Amount Pivot'!$A$3,"STAFF_GROUP",$A17,"PAYMENT_TYPE",$A$5), "-"))</f>
        <v>-</v>
      </c>
      <c r="H17" s="159" t="str">
        <f>IF($B17&lt;10,"",IFERROR(GETPIVOTDATA("SAMPLE_SIZE",'Table 1 3 Sample Pivot'!$A$3,"STAFF_GROUP",$A17,"PAYMENT_TYPE","PUBGRP_020_EARNINGS")/12, "-"))</f>
        <v>-</v>
      </c>
    </row>
    <row r="18" spans="1:8" s="160" customFormat="1" x14ac:dyDescent="0.2">
      <c r="A18" s="16" t="s">
        <v>6</v>
      </c>
      <c r="B18" s="155" t="str">
        <f>IFERROR(GETPIVOTDATA("SAMPLE_SIZE",'Table 1 3 Sample Pivot'!$A$3,"STAFF_GROUP",$A18,"PAYMENT_TYPE","PUBGRP_010_BASIC_PAY_PER_FTE")/12, "-")</f>
        <v>-</v>
      </c>
      <c r="C18" s="155" t="str">
        <f>IF($B18&lt;10,"",IFERROR(GETPIVOTDATA("SAMPLE_SIZE",'Table 3 Pivot 2'!$A$3,"STAFF_GROUP",$A18,"PAYMENT_TYPE",$A$5)/12, "-"))</f>
        <v>-</v>
      </c>
      <c r="D18" s="156"/>
      <c r="E18" s="157" t="e">
        <f t="shared" si="1"/>
        <v>#VALUE!</v>
      </c>
      <c r="F18" s="158" t="str">
        <f>IF($B18&lt;10,"",IFERROR(GETPIVOTDATA("AMOUNT",'Table 3 Pivot 1'!$A$3,"STAFF_GROUP",$A18,"PAYMENT_TYPE",$A$5), "-"))</f>
        <v>-</v>
      </c>
      <c r="G18" s="158" t="str">
        <f>IF($B18&lt;10,"",IFERROR(GETPIVOTDATA("AMOUNT",'Table 1 3 Amount Pivot'!$A$3,"STAFF_GROUP",$A18,"PAYMENT_TYPE",$A$5), "-"))</f>
        <v>-</v>
      </c>
      <c r="H18" s="159" t="str">
        <f>IF($B18&lt;10,"",IFERROR(GETPIVOTDATA("SAMPLE_SIZE",'Table 1 3 Sample Pivot'!$A$3,"STAFF_GROUP",$A18,"PAYMENT_TYPE","PUBGRP_020_EARNINGS")/12, "-"))</f>
        <v>-</v>
      </c>
    </row>
    <row r="19" spans="1:8" s="160" customFormat="1" x14ac:dyDescent="0.2">
      <c r="A19" s="16" t="s">
        <v>9</v>
      </c>
      <c r="B19" s="155" t="str">
        <f>IFERROR(GETPIVOTDATA("SAMPLE_SIZE",'Table 1 3 Sample Pivot'!$A$3,"STAFF_GROUP",$A19,"PAYMENT_TYPE","PUBGRP_010_BASIC_PAY_PER_FTE")/12, "-")</f>
        <v>-</v>
      </c>
      <c r="C19" s="155" t="str">
        <f>IF($B19&lt;10,"",IFERROR(GETPIVOTDATA("SAMPLE_SIZE",'Table 3 Pivot 2'!$A$3,"STAFF_GROUP",$A19,"PAYMENT_TYPE",$A$5)/12, "-"))</f>
        <v>-</v>
      </c>
      <c r="D19" s="156"/>
      <c r="E19" s="157" t="e">
        <f t="shared" si="1"/>
        <v>#VALUE!</v>
      </c>
      <c r="F19" s="158" t="str">
        <f>IF($B19&lt;10,"",IFERROR(GETPIVOTDATA("AMOUNT",'Table 3 Pivot 1'!$A$3,"STAFF_GROUP",$A19,"PAYMENT_TYPE",$A$5), "-"))</f>
        <v>-</v>
      </c>
      <c r="G19" s="158" t="str">
        <f>IF($B19&lt;10,"",IFERROR(GETPIVOTDATA("AMOUNT",'Table 1 3 Amount Pivot'!$A$3,"STAFF_GROUP",$A19,"PAYMENT_TYPE",$A$5), "-"))</f>
        <v>-</v>
      </c>
      <c r="H19" s="159" t="str">
        <f>IF($B19&lt;10,"",IFERROR(GETPIVOTDATA("SAMPLE_SIZE",'Table 1 3 Sample Pivot'!$A$3,"STAFF_GROUP",$A19,"PAYMENT_TYPE","PUBGRP_020_EARNINGS")/12, "-"))</f>
        <v>-</v>
      </c>
    </row>
    <row r="20" spans="1:8" s="119" customFormat="1" ht="28.5" customHeight="1" x14ac:dyDescent="0.25">
      <c r="A20" s="106" t="s">
        <v>20</v>
      </c>
      <c r="B20" s="150" t="str">
        <f>IFERROR(GETPIVOTDATA("SAMPLE_SIZE",'Table 1 3 Sample Pivot'!$A$3,"STAFF_GROUP",$A20,"PAYMENT_TYPE","PUBGRP_010_BASIC_PAY_PER_FTE")/12, "-")</f>
        <v>-</v>
      </c>
      <c r="C20" s="150" t="str">
        <f>IF($B20&lt;10,"",IFERROR(GETPIVOTDATA("SAMPLE_SIZE",'Table 3 Pivot 2'!$A$3,"STAFF_GROUP",$A20,"PAYMENT_TYPE",$A$5)/12, "-"))</f>
        <v>-</v>
      </c>
      <c r="D20" s="151"/>
      <c r="E20" s="152" t="e">
        <f t="shared" si="1"/>
        <v>#VALUE!</v>
      </c>
      <c r="F20" s="153" t="str">
        <f>IF($B20&lt;10,"",IFERROR(GETPIVOTDATA("AMOUNT",'Table 3 Pivot 1'!$A$3,"STAFF_GROUP",$A20,"PAYMENT_TYPE",$A$5), "-"))</f>
        <v>-</v>
      </c>
      <c r="G20" s="153" t="str">
        <f>IF($B20&lt;10,"",IFERROR(GETPIVOTDATA("AMOUNT",'Table 1 3 Amount Pivot'!$A$3,"STAFF_GROUP",$A20,"PAYMENT_TYPE",$A$5), "-"))</f>
        <v>-</v>
      </c>
      <c r="H20" s="154" t="str">
        <f>IF($B20&lt;10,"",IFERROR(GETPIVOTDATA("SAMPLE_SIZE",'Table 1 3 Sample Pivot'!$A$3,"STAFF_GROUP",$A20,"PAYMENT_TYPE","PUBGRP_020_EARNINGS")/12, "-"))</f>
        <v>-</v>
      </c>
    </row>
    <row r="21" spans="1:8" s="119" customFormat="1" ht="15.75" x14ac:dyDescent="0.25">
      <c r="A21" s="106" t="s">
        <v>21</v>
      </c>
      <c r="B21" s="150" t="str">
        <f>IFERROR(GETPIVOTDATA("SAMPLE_SIZE",'Table 1 3 Sample Pivot'!$A$3,"STAFF_GROUP",$A21,"PAYMENT_TYPE","PUBGRP_010_BASIC_PAY_PER_FTE")/12, "-")</f>
        <v>-</v>
      </c>
      <c r="C21" s="150" t="str">
        <f>IF($B21&lt;10,"",IFERROR(GETPIVOTDATA("SAMPLE_SIZE",'Table 3 Pivot 2'!$A$3,"STAFF_GROUP",$A21,"PAYMENT_TYPE",$A$5)/12, "-"))</f>
        <v>-</v>
      </c>
      <c r="D21" s="151"/>
      <c r="E21" s="152" t="e">
        <f t="shared" si="1"/>
        <v>#VALUE!</v>
      </c>
      <c r="F21" s="153" t="str">
        <f>IF($B21&lt;10,"",IFERROR(GETPIVOTDATA("AMOUNT",'Table 3 Pivot 1'!$A$3,"STAFF_GROUP",$A21,"PAYMENT_TYPE",$A$5), "-"))</f>
        <v>-</v>
      </c>
      <c r="G21" s="153" t="str">
        <f>IF($B21&lt;10,"",IFERROR(GETPIVOTDATA("AMOUNT",'Table 1 3 Amount Pivot'!$A$3,"STAFF_GROUP",$A21,"PAYMENT_TYPE",$A$5), "-"))</f>
        <v>-</v>
      </c>
      <c r="H21" s="154" t="str">
        <f>IF($B21&lt;10,"",IFERROR(GETPIVOTDATA("SAMPLE_SIZE",'Table 1 3 Sample Pivot'!$A$3,"STAFF_GROUP",$A21,"PAYMENT_TYPE","PUBGRP_020_EARNINGS")/12, "-"))</f>
        <v>-</v>
      </c>
    </row>
    <row r="22" spans="1:8" s="119" customFormat="1" ht="15.75" x14ac:dyDescent="0.25">
      <c r="A22" s="106" t="s">
        <v>176</v>
      </c>
      <c r="B22" s="150" t="str">
        <f>IFERROR(GETPIVOTDATA("SAMPLE_SIZE",'Table 1 3 Sample Pivot'!$A$3,"STAFF_GROUP",$A22,"PAYMENT_TYPE","PUBGRP_010_BASIC_PAY_PER_FTE")/12, "-")</f>
        <v>-</v>
      </c>
      <c r="C22" s="150" t="str">
        <f>IF($B22&lt;10,"",IFERROR(GETPIVOTDATA("SAMPLE_SIZE",'Table 3 Pivot 2'!$A$3,"STAFF_GROUP",$A22,"PAYMENT_TYPE",$A$5)/12, "-"))</f>
        <v>-</v>
      </c>
      <c r="D22" s="151"/>
      <c r="E22" s="152" t="e">
        <f t="shared" si="1"/>
        <v>#VALUE!</v>
      </c>
      <c r="F22" s="153" t="str">
        <f>IF($B22&lt;10,"",IFERROR(GETPIVOTDATA("AMOUNT",'Table 3 Pivot 1'!$A$3,"STAFF_GROUP",$A22,"PAYMENT_TYPE",$A$5), "-"))</f>
        <v>-</v>
      </c>
      <c r="G22" s="153" t="str">
        <f>IF($B22&lt;10,"",IFERROR(GETPIVOTDATA("AMOUNT",'Table 1 3 Amount Pivot'!$A$3,"STAFF_GROUP",$A22,"PAYMENT_TYPE",$A$5), "-"))</f>
        <v>-</v>
      </c>
      <c r="H22" s="154" t="str">
        <f>IF($B22&lt;10,"",IFERROR(GETPIVOTDATA("SAMPLE_SIZE",'Table 1 3 Sample Pivot'!$A$3,"STAFF_GROUP",$A22,"PAYMENT_TYPE","PUBGRP_020_EARNINGS")/12, "-"))</f>
        <v>-</v>
      </c>
    </row>
    <row r="23" spans="1:8" s="119" customFormat="1" ht="15.75" x14ac:dyDescent="0.25">
      <c r="A23" s="106" t="s">
        <v>24</v>
      </c>
      <c r="B23" s="150" t="str">
        <f>IFERROR(GETPIVOTDATA("SAMPLE_SIZE",'Table 1 3 Sample Pivot'!$A$3,"STAFF_GROUP",$A23,"PAYMENT_TYPE","PUBGRP_010_BASIC_PAY_PER_FTE")/12, "-")</f>
        <v>-</v>
      </c>
      <c r="C23" s="150" t="str">
        <f>IF($B23&lt;10,"",IFERROR(GETPIVOTDATA("SAMPLE_SIZE",'Table 3 Pivot 2'!$A$3,"STAFF_GROUP",$A23,"PAYMENT_TYPE",$A$5)/12, "-"))</f>
        <v>-</v>
      </c>
      <c r="D23" s="151"/>
      <c r="E23" s="152" t="e">
        <f t="shared" si="1"/>
        <v>#VALUE!</v>
      </c>
      <c r="F23" s="153" t="str">
        <f>IF($B23&lt;10,"",IFERROR(GETPIVOTDATA("AMOUNT",'Table 3 Pivot 1'!$A$3,"STAFF_GROUP",$A23,"PAYMENT_TYPE",$A$5), "-"))</f>
        <v>-</v>
      </c>
      <c r="G23" s="153" t="str">
        <f>IF($B23&lt;10,"",IFERROR(GETPIVOTDATA("AMOUNT",'Table 1 3 Amount Pivot'!$A$3,"STAFF_GROUP",$A23,"PAYMENT_TYPE",$A$5), "-"))</f>
        <v>-</v>
      </c>
      <c r="H23" s="154" t="str">
        <f>IF($B23&lt;10,"",IFERROR(GETPIVOTDATA("SAMPLE_SIZE",'Table 1 3 Sample Pivot'!$A$3,"STAFF_GROUP",$A23,"PAYMENT_TYPE","PUBGRP_020_EARNINGS")/12, "-"))</f>
        <v>-</v>
      </c>
    </row>
    <row r="24" spans="1:8" s="119" customFormat="1" ht="28.5" customHeight="1" x14ac:dyDescent="0.25">
      <c r="A24" s="36" t="s">
        <v>15</v>
      </c>
      <c r="B24" s="150" t="str">
        <f>IFERROR(GETPIVOTDATA("SAMPLE_SIZE",'Table 1 3 Sample Pivot'!$A$3,"STAFF_GROUP",$A24,"PAYMENT_TYPE","PUBGRP_010_BASIC_PAY_PER_FTE")/12, "-")</f>
        <v>-</v>
      </c>
      <c r="C24" s="150" t="str">
        <f>IF($B24&lt;10,"",IFERROR(GETPIVOTDATA("SAMPLE_SIZE",'Table 3 Pivot 2'!$A$3,"STAFF_GROUP",$A24,"PAYMENT_TYPE",$A$5)/12, "-"))</f>
        <v>-</v>
      </c>
      <c r="D24" s="151"/>
      <c r="E24" s="152" t="e">
        <f t="shared" si="1"/>
        <v>#VALUE!</v>
      </c>
      <c r="F24" s="153" t="str">
        <f>IF($B24&lt;10,"",IFERROR(GETPIVOTDATA("AMOUNT",'Table 3 Pivot 1'!$A$3,"STAFF_GROUP",$A24,"PAYMENT_TYPE",$A$5), "-"))</f>
        <v>-</v>
      </c>
      <c r="G24" s="153" t="str">
        <f>IF($B24&lt;10,"",IFERROR(GETPIVOTDATA("AMOUNT",'Table 1 3 Amount Pivot'!$A$3,"STAFF_GROUP",$A24,"PAYMENT_TYPE",$A$5), "-"))</f>
        <v>-</v>
      </c>
      <c r="H24" s="154" t="str">
        <f>IF($B24&lt;10,"",IFERROR(GETPIVOTDATA("SAMPLE_SIZE",'Table 1 3 Sample Pivot'!$A$3,"STAFF_GROUP",$A24,"PAYMENT_TYPE","PUBGRP_020_EARNINGS")/12, "-"))</f>
        <v>-</v>
      </c>
    </row>
    <row r="25" spans="1:8" s="160" customFormat="1" x14ac:dyDescent="0.2">
      <c r="A25" s="14" t="s">
        <v>18</v>
      </c>
      <c r="B25" s="155" t="str">
        <f>IFERROR(GETPIVOTDATA("SAMPLE_SIZE",'Table 1 3 Sample Pivot'!$A$3,"STAFF_GROUP",$A25,"PAYMENT_TYPE","PUBGRP_010_BASIC_PAY_PER_FTE")/12, "-")</f>
        <v>-</v>
      </c>
      <c r="C25" s="155" t="str">
        <f>IF($B25&lt;10,"",IFERROR(GETPIVOTDATA("SAMPLE_SIZE",'Table 3 Pivot 2'!$A$3,"STAFF_GROUP",$A25,"PAYMENT_TYPE",$A$5)/12, "-"))</f>
        <v>-</v>
      </c>
      <c r="D25" s="156"/>
      <c r="E25" s="157" t="e">
        <f t="shared" si="1"/>
        <v>#VALUE!</v>
      </c>
      <c r="F25" s="158" t="str">
        <f>IF($B25&lt;10,"",IFERROR(GETPIVOTDATA("AMOUNT",'Table 3 Pivot 1'!$A$3,"STAFF_GROUP",$A25,"PAYMENT_TYPE",$A$5), "-"))</f>
        <v>-</v>
      </c>
      <c r="G25" s="158" t="str">
        <f>IF($B25&lt;10,"",IFERROR(GETPIVOTDATA("AMOUNT",'Table 1 3 Amount Pivot'!$A$3,"STAFF_GROUP",$A25,"PAYMENT_TYPE",$A$5), "-"))</f>
        <v>-</v>
      </c>
      <c r="H25" s="159" t="str">
        <f>IF($B25&lt;10,"",IFERROR(GETPIVOTDATA("SAMPLE_SIZE",'Table 1 3 Sample Pivot'!$A$3,"STAFF_GROUP",$A25,"PAYMENT_TYPE","PUBGRP_020_EARNINGS")/12, "-"))</f>
        <v>-</v>
      </c>
    </row>
    <row r="26" spans="1:8" s="160" customFormat="1" x14ac:dyDescent="0.2">
      <c r="A26" s="14" t="s">
        <v>177</v>
      </c>
      <c r="B26" s="155" t="str">
        <f>IFERROR(GETPIVOTDATA("SAMPLE_SIZE",'Table 1 3 Sample Pivot'!$A$3,"STAFF_GROUP",$A26,"PAYMENT_TYPE","PUBGRP_010_BASIC_PAY_PER_FTE")/12, "-")</f>
        <v>-</v>
      </c>
      <c r="C26" s="155" t="str">
        <f>IF($B26&lt;10,"",IFERROR(GETPIVOTDATA("SAMPLE_SIZE",'Table 3 Pivot 2'!$A$3,"STAFF_GROUP",$A26,"PAYMENT_TYPE",$A$5)/12, "-"))</f>
        <v>-</v>
      </c>
      <c r="D26" s="156"/>
      <c r="E26" s="157" t="e">
        <f t="shared" si="1"/>
        <v>#VALUE!</v>
      </c>
      <c r="F26" s="158" t="str">
        <f>IF($B26&lt;10,"",IFERROR(GETPIVOTDATA("AMOUNT",'Table 3 Pivot 1'!$A$3,"STAFF_GROUP",$A26,"PAYMENT_TYPE",$A$5), "-"))</f>
        <v>-</v>
      </c>
      <c r="G26" s="158" t="str">
        <f>IF($B26&lt;10,"",IFERROR(GETPIVOTDATA("AMOUNT",'Table 1 3 Amount Pivot'!$A$3,"STAFF_GROUP",$A26,"PAYMENT_TYPE",$A$5), "-"))</f>
        <v>-</v>
      </c>
      <c r="H26" s="159" t="str">
        <f>IF($B26&lt;10,"",IFERROR(GETPIVOTDATA("SAMPLE_SIZE",'Table 1 3 Sample Pivot'!$A$3,"STAFF_GROUP",$A26,"PAYMENT_TYPE","PUBGRP_020_EARNINGS")/12, "-"))</f>
        <v>-</v>
      </c>
    </row>
    <row r="27" spans="1:8" s="160" customFormat="1" x14ac:dyDescent="0.2">
      <c r="A27" s="14" t="s">
        <v>23</v>
      </c>
      <c r="B27" s="155" t="str">
        <f>IFERROR(GETPIVOTDATA("SAMPLE_SIZE",'Table 1 3 Sample Pivot'!$A$3,"STAFF_GROUP",$A27,"PAYMENT_TYPE","PUBGRP_010_BASIC_PAY_PER_FTE")/12, "-")</f>
        <v>-</v>
      </c>
      <c r="C27" s="155" t="str">
        <f>IF($B27&lt;10,"",IFERROR(GETPIVOTDATA("SAMPLE_SIZE",'Table 3 Pivot 2'!$A$3,"STAFF_GROUP",$A27,"PAYMENT_TYPE",$A$5)/12, "-"))</f>
        <v>-</v>
      </c>
      <c r="D27" s="156"/>
      <c r="E27" s="157" t="e">
        <f t="shared" si="1"/>
        <v>#VALUE!</v>
      </c>
      <c r="F27" s="158" t="str">
        <f>IF($B27&lt;10,"",IFERROR(GETPIVOTDATA("AMOUNT",'Table 3 Pivot 1'!$A$3,"STAFF_GROUP",$A27,"PAYMENT_TYPE",$A$5), "-"))</f>
        <v>-</v>
      </c>
      <c r="G27" s="158" t="str">
        <f>IF($B27&lt;10,"",IFERROR(GETPIVOTDATA("AMOUNT",'Table 1 3 Amount Pivot'!$A$3,"STAFF_GROUP",$A27,"PAYMENT_TYPE",$A$5), "-"))</f>
        <v>-</v>
      </c>
      <c r="H27" s="159" t="str">
        <f>IF($B27&lt;10,"",IFERROR(GETPIVOTDATA("SAMPLE_SIZE",'Table 1 3 Sample Pivot'!$A$3,"STAFF_GROUP",$A27,"PAYMENT_TYPE","PUBGRP_020_EARNINGS")/12, "-"))</f>
        <v>-</v>
      </c>
    </row>
    <row r="28" spans="1:8" s="119" customFormat="1" ht="28.5" customHeight="1" x14ac:dyDescent="0.25">
      <c r="A28" s="36" t="s">
        <v>14</v>
      </c>
      <c r="B28" s="150" t="str">
        <f>IFERROR(GETPIVOTDATA("SAMPLE_SIZE",'Table 1 3 Sample Pivot'!$A$3,"STAFF_GROUP",$A28,"PAYMENT_TYPE","PUBGRP_010_BASIC_PAY_PER_FTE")/12, "-")</f>
        <v>-</v>
      </c>
      <c r="C28" s="150" t="str">
        <f>IF($B28&lt;10,"",IFERROR(GETPIVOTDATA("SAMPLE_SIZE",'Table 3 Pivot 2'!$A$3,"STAFF_GROUP",$A28,"PAYMENT_TYPE",$A$5)/12, "-"))</f>
        <v>-</v>
      </c>
      <c r="D28" s="151"/>
      <c r="E28" s="152" t="e">
        <f t="shared" si="1"/>
        <v>#VALUE!</v>
      </c>
      <c r="F28" s="153" t="str">
        <f>IF($B28&lt;10,"",IFERROR(GETPIVOTDATA("AMOUNT",'Table 3 Pivot 1'!$A$3,"STAFF_GROUP",$A28,"PAYMENT_TYPE",$A$5), "-"))</f>
        <v>-</v>
      </c>
      <c r="G28" s="153" t="str">
        <f>IF($B28&lt;10,"",IFERROR(GETPIVOTDATA("AMOUNT",'Table 1 3 Amount Pivot'!$A$3,"STAFF_GROUP",$A28,"PAYMENT_TYPE",$A$5), "-"))</f>
        <v>-</v>
      </c>
      <c r="H28" s="154" t="str">
        <f>IF($B28&lt;10,"",IFERROR(GETPIVOTDATA("SAMPLE_SIZE",'Table 1 3 Sample Pivot'!$A$3,"STAFF_GROUP",$A28,"PAYMENT_TYPE","PUBGRP_020_EARNINGS")/12, "-"))</f>
        <v>-</v>
      </c>
    </row>
    <row r="29" spans="1:8" s="160" customFormat="1" x14ac:dyDescent="0.2">
      <c r="A29" s="14" t="s">
        <v>16</v>
      </c>
      <c r="B29" s="155" t="str">
        <f>IFERROR(GETPIVOTDATA("SAMPLE_SIZE",'Table 1 3 Sample Pivot'!$A$3,"STAFF_GROUP",$A29,"PAYMENT_TYPE","PUBGRP_010_BASIC_PAY_PER_FTE")/12, "-")</f>
        <v>-</v>
      </c>
      <c r="C29" s="155" t="str">
        <f>IF($B29&lt;10,"",IFERROR(GETPIVOTDATA("SAMPLE_SIZE",'Table 3 Pivot 2'!$A$3,"STAFF_GROUP",$A29,"PAYMENT_TYPE",$A$5)/12, "-"))</f>
        <v>-</v>
      </c>
      <c r="D29" s="156"/>
      <c r="E29" s="157" t="e">
        <f t="shared" si="1"/>
        <v>#VALUE!</v>
      </c>
      <c r="F29" s="158" t="str">
        <f>IF($B29&lt;10,"",IFERROR(GETPIVOTDATA("AMOUNT",'Table 3 Pivot 1'!$A$3,"STAFF_GROUP",$A29,"PAYMENT_TYPE",$A$5), "-"))</f>
        <v>-</v>
      </c>
      <c r="G29" s="158" t="str">
        <f>IF($B29&lt;10,"",IFERROR(GETPIVOTDATA("AMOUNT",'Table 1 3 Amount Pivot'!$A$3,"STAFF_GROUP",$A29,"PAYMENT_TYPE",$A$5), "-"))</f>
        <v>-</v>
      </c>
      <c r="H29" s="159" t="str">
        <f>IF($B29&lt;10,"",IFERROR(GETPIVOTDATA("SAMPLE_SIZE",'Table 1 3 Sample Pivot'!$A$3,"STAFF_GROUP",$A29,"PAYMENT_TYPE","PUBGRP_020_EARNINGS")/12, "-"))</f>
        <v>-</v>
      </c>
    </row>
    <row r="30" spans="1:8" s="160" customFormat="1" x14ac:dyDescent="0.2">
      <c r="A30" s="14" t="s">
        <v>25</v>
      </c>
      <c r="B30" s="155" t="str">
        <f>IFERROR(GETPIVOTDATA("SAMPLE_SIZE",'Table 1 3 Sample Pivot'!$A$3,"STAFF_GROUP",$A30,"PAYMENT_TYPE","PUBGRP_010_BASIC_PAY_PER_FTE")/12, "-")</f>
        <v>-</v>
      </c>
      <c r="C30" s="155" t="str">
        <f>IF($B30&lt;10,"",IFERROR(GETPIVOTDATA("SAMPLE_SIZE",'Table 3 Pivot 2'!$A$3,"STAFF_GROUP",$A30,"PAYMENT_TYPE",$A$5)/12, "-"))</f>
        <v>-</v>
      </c>
      <c r="D30" s="156"/>
      <c r="E30" s="157" t="e">
        <f t="shared" si="1"/>
        <v>#VALUE!</v>
      </c>
      <c r="F30" s="158" t="str">
        <f>IF($B30&lt;10,"",IFERROR(GETPIVOTDATA("AMOUNT",'Table 3 Pivot 1'!$A$3,"STAFF_GROUP",$A30,"PAYMENT_TYPE",$A$5), "-"))</f>
        <v>-</v>
      </c>
      <c r="G30" s="158" t="str">
        <f>IF($B30&lt;10,"",IFERROR(GETPIVOTDATA("AMOUNT",'Table 1 3 Amount Pivot'!$A$3,"STAFF_GROUP",$A30,"PAYMENT_TYPE",$A$5), "-"))</f>
        <v>-</v>
      </c>
      <c r="H30" s="159" t="str">
        <f>IF($B30&lt;10,"",IFERROR(GETPIVOTDATA("SAMPLE_SIZE",'Table 1 3 Sample Pivot'!$A$3,"STAFF_GROUP",$A30,"PAYMENT_TYPE","PUBGRP_020_EARNINGS")/12, "-"))</f>
        <v>-</v>
      </c>
    </row>
    <row r="31" spans="1:8" s="160" customFormat="1" x14ac:dyDescent="0.2">
      <c r="A31" s="14" t="s">
        <v>17</v>
      </c>
      <c r="B31" s="155" t="str">
        <f>IFERROR(GETPIVOTDATA("SAMPLE_SIZE",'Table 1 3 Sample Pivot'!$A$3,"STAFF_GROUP",$A31,"PAYMENT_TYPE","PUBGRP_010_BASIC_PAY_PER_FTE")/12, "-")</f>
        <v>-</v>
      </c>
      <c r="C31" s="155" t="str">
        <f>IF($B31&lt;10,"",IFERROR(GETPIVOTDATA("SAMPLE_SIZE",'Table 3 Pivot 2'!$A$3,"STAFF_GROUP",$A31,"PAYMENT_TYPE",$A$5)/12, "-"))</f>
        <v>-</v>
      </c>
      <c r="D31" s="156"/>
      <c r="E31" s="157" t="e">
        <f t="shared" si="1"/>
        <v>#VALUE!</v>
      </c>
      <c r="F31" s="158" t="str">
        <f>IF($B31&lt;10,"",IFERROR(GETPIVOTDATA("AMOUNT",'Table 3 Pivot 1'!$A$3,"STAFF_GROUP",$A31,"PAYMENT_TYPE",$A$5), "-"))</f>
        <v>-</v>
      </c>
      <c r="G31" s="158" t="str">
        <f>IF($B31&lt;10,"",IFERROR(GETPIVOTDATA("AMOUNT",'Table 1 3 Amount Pivot'!$A$3,"STAFF_GROUP",$A31,"PAYMENT_TYPE",$A$5), "-"))</f>
        <v>-</v>
      </c>
      <c r="H31" s="159" t="str">
        <f>IF($B31&lt;10,"",IFERROR(GETPIVOTDATA("SAMPLE_SIZE",'Table 1 3 Sample Pivot'!$A$3,"STAFF_GROUP",$A31,"PAYMENT_TYPE","PUBGRP_020_EARNINGS")/12, "-"))</f>
        <v>-</v>
      </c>
    </row>
    <row r="32" spans="1:8" s="160" customFormat="1" x14ac:dyDescent="0.2">
      <c r="A32" s="14" t="s">
        <v>19</v>
      </c>
      <c r="B32" s="155" t="str">
        <f>IFERROR(GETPIVOTDATA("SAMPLE_SIZE",'Table 1 3 Sample Pivot'!$A$3,"STAFF_GROUP",$A32,"PAYMENT_TYPE","PUBGRP_010_BASIC_PAY_PER_FTE")/12, "-")</f>
        <v>-</v>
      </c>
      <c r="C32" s="155" t="str">
        <f>IF($B32&lt;10,"",IFERROR(GETPIVOTDATA("SAMPLE_SIZE",'Table 3 Pivot 2'!$A$3,"STAFF_GROUP",$A32,"PAYMENT_TYPE",$A$5)/12, "-"))</f>
        <v>-</v>
      </c>
      <c r="D32" s="156"/>
      <c r="E32" s="157" t="e">
        <f t="shared" si="1"/>
        <v>#VALUE!</v>
      </c>
      <c r="F32" s="158" t="str">
        <f>IF($B32&lt;10,"",IFERROR(GETPIVOTDATA("AMOUNT",'Table 3 Pivot 1'!$A$3,"STAFF_GROUP",$A32,"PAYMENT_TYPE",$A$5), "-"))</f>
        <v>-</v>
      </c>
      <c r="G32" s="158" t="str">
        <f>IF($B32&lt;10,"",IFERROR(GETPIVOTDATA("AMOUNT",'Table 1 3 Amount Pivot'!$A$3,"STAFF_GROUP",$A32,"PAYMENT_TYPE",$A$5), "-"))</f>
        <v>-</v>
      </c>
      <c r="H32" s="159"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C50" s="34"/>
      <c r="D50" s="34"/>
      <c r="E50" s="34"/>
      <c r="F50" s="37"/>
      <c r="G50" s="34"/>
      <c r="H50" s="34"/>
    </row>
    <row r="51" spans="1:8" x14ac:dyDescent="0.2">
      <c r="A51" s="22"/>
      <c r="B51" s="22"/>
      <c r="C51" s="34"/>
      <c r="D51" s="34"/>
      <c r="E51" s="34"/>
      <c r="F51" s="37"/>
      <c r="G51" s="34"/>
      <c r="H51" s="34"/>
    </row>
  </sheetData>
  <conditionalFormatting sqref="B3">
    <cfRule type="cellIs" dxfId="27" priority="1" operator="notEqual">
      <formula>$B$4</formula>
    </cfRule>
    <cfRule type="cellIs" dxfId="26" priority="2" operator="equal">
      <formula>$B$4</formula>
    </cfRule>
  </conditionalFormatting>
  <conditionalFormatting sqref="B7:B33">
    <cfRule type="cellIs" dxfId="25" priority="3" operator="lessThan">
      <formula>10</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F1"/>
  <sheetViews>
    <sheetView workbookViewId="0"/>
  </sheetViews>
  <sheetFormatPr defaultRowHeight="15" x14ac:dyDescent="0.2"/>
  <cols>
    <col min="1" max="1" width="11.33203125" bestFit="1" customWidth="1"/>
    <col min="2" max="2" width="15.5546875" bestFit="1" customWidth="1"/>
    <col min="3" max="3" width="39" bestFit="1" customWidth="1"/>
    <col min="4" max="4" width="39.21875" bestFit="1" customWidth="1"/>
    <col min="5" max="5" width="8.88671875" bestFit="1" customWidth="1"/>
    <col min="6" max="6" width="10.6640625" bestFit="1" customWidth="1"/>
  </cols>
  <sheetData>
    <row r="1" spans="1:6" ht="15.75" x14ac:dyDescent="0.2">
      <c r="A1" s="43" t="s">
        <v>178</v>
      </c>
      <c r="B1" s="43" t="s">
        <v>179</v>
      </c>
      <c r="C1" s="43" t="s">
        <v>180</v>
      </c>
      <c r="D1" s="43" t="s">
        <v>181</v>
      </c>
      <c r="E1" s="43" t="s">
        <v>182</v>
      </c>
      <c r="F1" s="43" t="s">
        <v>183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920DC-051E-448D-9F02-0BD283184125}">
  <dimension ref="A1:R51"/>
  <sheetViews>
    <sheetView zoomScale="70" zoomScaleNormal="70" workbookViewId="0"/>
  </sheetViews>
  <sheetFormatPr defaultColWidth="8.6640625" defaultRowHeight="15" x14ac:dyDescent="0.2"/>
  <cols>
    <col min="1" max="1" width="39.21875" style="34" customWidth="1"/>
    <col min="2" max="2" width="19.88671875" style="34" customWidth="1"/>
    <col min="3" max="3" width="8" bestFit="1" customWidth="1"/>
    <col min="4" max="4" width="8.109375" customWidth="1"/>
    <col min="5" max="8" width="14.109375" customWidth="1"/>
    <col min="9" max="9" width="8.6640625" customWidth="1"/>
  </cols>
  <sheetData>
    <row r="1" spans="1:18" x14ac:dyDescent="0.2">
      <c r="A1" s="36" t="s">
        <v>168</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30</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97" t="str">
        <f>IFERROR(GETPIVOTDATA("SAMPLE_SIZE",'Table 1 3 Sample Pivot'!$A$3,"STAFF_GROUP",$A7,"PAYMENT_TYPE","PUBGRP_010_BASIC_PAY_PER_FTE")/12, "-")</f>
        <v>-</v>
      </c>
      <c r="C7" s="97" t="str">
        <f>IF($B7&lt;10,"",IFERROR(GETPIVOTDATA("SAMPLE_SIZE",'Table 3 Pivot 2'!$A$3,"STAFF_GROUP",$A7,"PAYMENT_TYPE",$A$5)/12, "-"))</f>
        <v>-</v>
      </c>
      <c r="E7" s="139" t="e">
        <f t="shared" ref="E7" si="0">IF($B7&lt;10,"",C7/H7)</f>
        <v>#VALUE!</v>
      </c>
      <c r="F7" s="101" t="str">
        <f>IF($B7&lt;10,"",IFERROR(GETPIVOTDATA("AMOUNT",'Table 3 Pivot 1'!$A$3,"STAFF_GROUP",$A7,"PAYMENT_TYPE",$A$5), "-"))</f>
        <v>-</v>
      </c>
      <c r="G7" s="101" t="str">
        <f>IF($B7&lt;10,"",IFERROR(GETPIVOTDATA("AMOUNT",'Table 1 3 Amount Pivot'!$A$3,"STAFF_GROUP",$A7,"PAYMENT_TYPE",$A$5), "-"))</f>
        <v>-</v>
      </c>
      <c r="H7" s="140" t="str">
        <f>IF($B7&lt;10,"",IFERROR(GETPIVOTDATA("SAMPLE_SIZE",'Table 1 3 Sample Pivot'!$A$3,"STAFF_GROUP",$A7,"PAYMENT_TYPE","PUBGRP_020_EARNINGS")/12, "-"))</f>
        <v>-</v>
      </c>
    </row>
    <row r="8" spans="1:18" s="119" customFormat="1" ht="28.5" customHeight="1" x14ac:dyDescent="0.25">
      <c r="A8" s="13" t="s">
        <v>3</v>
      </c>
      <c r="B8" s="97" t="str">
        <f>IFERROR(GETPIVOTDATA("SAMPLE_SIZE",'Table 1 3 Sample Pivot'!$A$3,"STAFF_GROUP",$A8,"PAYMENT_TYPE","PUBGRP_010_BASIC_PAY_PER_FTE")/12, "-")</f>
        <v>-</v>
      </c>
      <c r="C8" s="97" t="str">
        <f>IF($B8&lt;10,"",IFERROR(GETPIVOTDATA("SAMPLE_SIZE",'Table 3 Pivot 2'!$A$3,"STAFF_GROUP",$A8,"PAYMENT_TYPE",$A$5)/12, "-"))</f>
        <v>-</v>
      </c>
      <c r="E8" s="139" t="e">
        <f t="shared" ref="E8:E33" si="1">IF($B8&lt;10,"",C8/H8)</f>
        <v>#VALUE!</v>
      </c>
      <c r="F8" s="101" t="str">
        <f>IF($B8&lt;10,"",IFERROR(GETPIVOTDATA("AMOUNT",'Table 3 Pivot 1'!$A$3,"STAFF_GROUP",$A8,"PAYMENT_TYPE",$A$5), "-"))</f>
        <v>-</v>
      </c>
      <c r="G8" s="101" t="str">
        <f>IF($B8&lt;10,"",IFERROR(GETPIVOTDATA("AMOUNT",'Table 1 3 Amount Pivot'!$A$3,"STAFF_GROUP",$A8,"PAYMENT_TYPE",$A$5), "-"))</f>
        <v>-</v>
      </c>
      <c r="H8" s="140" t="str">
        <f>IF($B8&lt;10,"",IFERROR(GETPIVOTDATA("SAMPLE_SIZE",'Table 1 3 Sample Pivot'!$A$3,"STAFF_GROUP",$A8,"PAYMENT_TYPE","PUBGRP_020_EARNINGS")/12, "-"))</f>
        <v>-</v>
      </c>
    </row>
    <row r="9" spans="1:18" s="119" customFormat="1" ht="28.5" customHeight="1" x14ac:dyDescent="0.25">
      <c r="A9" s="13" t="s">
        <v>48</v>
      </c>
      <c r="B9" s="97" t="str">
        <f>IFERROR(GETPIVOTDATA("SAMPLE_SIZE",'Table 1 3 Sample Pivot'!$A$3,"STAFF_GROUP",$A9,"PAYMENT_TYPE","PUBGRP_010_BASIC_PAY_PER_FTE")/12, "-")</f>
        <v>-</v>
      </c>
      <c r="C9" s="97" t="str">
        <f>IF($B9&lt;10,"",IFERROR(GETPIVOTDATA("SAMPLE_SIZE",'Table 3 Pivot 2'!$A$3,"STAFF_GROUP",$A9,"PAYMENT_TYPE",$A$5)/12, "-"))</f>
        <v>-</v>
      </c>
      <c r="E9" s="139" t="e">
        <f t="shared" si="1"/>
        <v>#VALUE!</v>
      </c>
      <c r="F9" s="101" t="str">
        <f>IF($B9&lt;10,"",IFERROR(GETPIVOTDATA("AMOUNT",'Table 3 Pivot 1'!$A$3,"STAFF_GROUP",$A9,"PAYMENT_TYPE",$A$5), "-"))</f>
        <v>-</v>
      </c>
      <c r="G9" s="101" t="str">
        <f>IF($B9&lt;10,"",IFERROR(GETPIVOTDATA("AMOUNT",'Table 1 3 Amount Pivot'!$A$3,"STAFF_GROUP",$A9,"PAYMENT_TYPE",$A$5), "-"))</f>
        <v>-</v>
      </c>
      <c r="H9" s="140" t="str">
        <f>IF($B9&lt;10,"",IFERROR(GETPIVOTDATA("SAMPLE_SIZE",'Table 1 3 Sample Pivot'!$A$3,"STAFF_GROUP",$A9,"PAYMENT_TYPE","PUBGRP_020_EARNINGS")/12, "-"))</f>
        <v>-</v>
      </c>
    </row>
    <row r="10" spans="1:18" s="160" customFormat="1" x14ac:dyDescent="0.2">
      <c r="A10" s="14" t="s">
        <v>13</v>
      </c>
      <c r="B10" s="102" t="str">
        <f>IFERROR(GETPIVOTDATA("SAMPLE_SIZE",'Table 1 3 Sample Pivot'!$A$3,"STAFF_GROUP",$A10,"PAYMENT_TYPE","PUBGRP_010_BASIC_PAY_PER_FTE")/12, "-")</f>
        <v>-</v>
      </c>
      <c r="C10" s="102" t="str">
        <f>IF($B10&lt;10,"",IFERROR(GETPIVOTDATA("SAMPLE_SIZE",'Table 3 Pivot 2'!$A$3,"STAFF_GROUP",$A10,"PAYMENT_TYPE",$A$5)/12, "-"))</f>
        <v>-</v>
      </c>
      <c r="E10" s="39" t="e">
        <f t="shared" si="1"/>
        <v>#VALUE!</v>
      </c>
      <c r="F10" s="23" t="str">
        <f>IF($B10&lt;10,"",IFERROR(GETPIVOTDATA("AMOUNT",'Table 3 Pivot 1'!$A$3,"STAFF_GROUP",$A10,"PAYMENT_TYPE",$A$5), "-"))</f>
        <v>-</v>
      </c>
      <c r="G10" s="23" t="str">
        <f>IF($B10&lt;10,"",IFERROR(GETPIVOTDATA("AMOUNT",'Table 1 3 Amount Pivot'!$A$3,"STAFF_GROUP",$A10,"PAYMENT_TYPE",$A$5), "-"))</f>
        <v>-</v>
      </c>
      <c r="H10" s="24" t="str">
        <f>IF($B10&lt;10,"",IFERROR(GETPIVOTDATA("SAMPLE_SIZE",'Table 1 3 Sample Pivot'!$A$3,"STAFF_GROUP",$A10,"PAYMENT_TYPE","PUBGRP_020_EARNINGS")/12, "-"))</f>
        <v>-</v>
      </c>
    </row>
    <row r="11" spans="1:18" s="160" customFormat="1" x14ac:dyDescent="0.2">
      <c r="A11" s="38" t="s">
        <v>10</v>
      </c>
      <c r="B11" s="102" t="str">
        <f>IFERROR(GETPIVOTDATA("SAMPLE_SIZE",'Table 1 3 Sample Pivot'!$A$3,"STAFF_GROUP",$A11,"PAYMENT_TYPE","PUBGRP_010_BASIC_PAY_PER_FTE")/12, "-")</f>
        <v>-</v>
      </c>
      <c r="C11" s="102" t="str">
        <f>IF($B11&lt;10,"",IFERROR(GETPIVOTDATA("SAMPLE_SIZE",'Table 3 Pivot 2'!$A$3,"STAFF_GROUP",$A11,"PAYMENT_TYPE",$A$5)/12, "-"))</f>
        <v>-</v>
      </c>
      <c r="E11" s="39" t="e">
        <f t="shared" si="1"/>
        <v>#VALUE!</v>
      </c>
      <c r="F11" s="23" t="str">
        <f>IF($B11&lt;10,"",IFERROR(GETPIVOTDATA("AMOUNT",'Table 3 Pivot 1'!$A$3,"STAFF_GROUP",$A11,"PAYMENT_TYPE",$A$5), "-"))</f>
        <v>-</v>
      </c>
      <c r="G11" s="23" t="str">
        <f>IF($B11&lt;10,"",IFERROR(GETPIVOTDATA("AMOUNT",'Table 1 3 Amount Pivot'!$A$3,"STAFF_GROUP",$A11,"PAYMENT_TYPE",$A$5), "-"))</f>
        <v>-</v>
      </c>
      <c r="H11" s="24" t="str">
        <f>IF($B11&lt;10,"",IFERROR(GETPIVOTDATA("SAMPLE_SIZE",'Table 1 3 Sample Pivot'!$A$3,"STAFF_GROUP",$A11,"PAYMENT_TYPE","PUBGRP_020_EARNINGS")/12, "-"))</f>
        <v>-</v>
      </c>
    </row>
    <row r="12" spans="1:18" s="160" customFormat="1" x14ac:dyDescent="0.2">
      <c r="A12" s="16" t="s">
        <v>8</v>
      </c>
      <c r="B12" s="102" t="str">
        <f>IFERROR(GETPIVOTDATA("SAMPLE_SIZE",'Table 1 3 Sample Pivot'!$A$3,"STAFF_GROUP",$A12,"PAYMENT_TYPE","PUBGRP_010_BASIC_PAY_PER_FTE")/12, "-")</f>
        <v>-</v>
      </c>
      <c r="C12" s="102" t="str">
        <f>IF($B12&lt;10,"",IFERROR(GETPIVOTDATA("SAMPLE_SIZE",'Table 3 Pivot 2'!$A$3,"STAFF_GROUP",$A12,"PAYMENT_TYPE",$A$5)/12, "-"))</f>
        <v>-</v>
      </c>
      <c r="E12" s="39" t="e">
        <f t="shared" si="1"/>
        <v>#VALUE!</v>
      </c>
      <c r="F12" s="23" t="str">
        <f>IF($B12&lt;10,"",IFERROR(GETPIVOTDATA("AMOUNT",'Table 3 Pivot 1'!$A$3,"STAFF_GROUP",$A12,"PAYMENT_TYPE",$A$5), "-"))</f>
        <v>-</v>
      </c>
      <c r="G12" s="23" t="str">
        <f>IF($B12&lt;10,"",IFERROR(GETPIVOTDATA("AMOUNT",'Table 1 3 Amount Pivot'!$A$3,"STAFF_GROUP",$A12,"PAYMENT_TYPE",$A$5), "-"))</f>
        <v>-</v>
      </c>
      <c r="H12" s="24" t="str">
        <f>IF($B12&lt;10,"",IFERROR(GETPIVOTDATA("SAMPLE_SIZE",'Table 1 3 Sample Pivot'!$A$3,"STAFF_GROUP",$A12,"PAYMENT_TYPE","PUBGRP_020_EARNINGS")/12, "-"))</f>
        <v>-</v>
      </c>
    </row>
    <row r="13" spans="1:18" s="160" customFormat="1" x14ac:dyDescent="0.2">
      <c r="A13" s="16" t="s">
        <v>5</v>
      </c>
      <c r="B13" s="102" t="str">
        <f>IFERROR(GETPIVOTDATA("SAMPLE_SIZE",'Table 1 3 Sample Pivot'!$A$3,"STAFF_GROUP",$A13,"PAYMENT_TYPE","PUBGRP_010_BASIC_PAY_PER_FTE")/12, "-")</f>
        <v>-</v>
      </c>
      <c r="C13" s="102" t="str">
        <f>IF($B13&lt;10,"",IFERROR(GETPIVOTDATA("SAMPLE_SIZE",'Table 3 Pivot 2'!$A$3,"STAFF_GROUP",$A13,"PAYMENT_TYPE",$A$5)/12, "-"))</f>
        <v>-</v>
      </c>
      <c r="E13" s="39" t="e">
        <f t="shared" si="1"/>
        <v>#VALUE!</v>
      </c>
      <c r="F13" s="23" t="str">
        <f>IF($B13&lt;10,"",IFERROR(GETPIVOTDATA("AMOUNT",'Table 3 Pivot 1'!$A$3,"STAFF_GROUP",$A13,"PAYMENT_TYPE",$A$5), "-"))</f>
        <v>-</v>
      </c>
      <c r="G13" s="23" t="str">
        <f>IF($B13&lt;10,"",IFERROR(GETPIVOTDATA("AMOUNT",'Table 1 3 Amount Pivot'!$A$3,"STAFF_GROUP",$A13,"PAYMENT_TYPE",$A$5), "-"))</f>
        <v>-</v>
      </c>
      <c r="H13" s="24" t="str">
        <f>IF($B13&lt;10,"",IFERROR(GETPIVOTDATA("SAMPLE_SIZE",'Table 1 3 Sample Pivot'!$A$3,"STAFF_GROUP",$A13,"PAYMENT_TYPE","PUBGRP_020_EARNINGS")/12, "-"))</f>
        <v>-</v>
      </c>
    </row>
    <row r="14" spans="1:18" s="160" customFormat="1" x14ac:dyDescent="0.2">
      <c r="A14" s="14" t="s">
        <v>4</v>
      </c>
      <c r="B14" s="102" t="str">
        <f>IFERROR(GETPIVOTDATA("SAMPLE_SIZE",'Table 1 3 Sample Pivot'!$A$3,"STAFF_GROUP",$A14,"PAYMENT_TYPE","PUBGRP_010_BASIC_PAY_PER_FTE")/12, "-")</f>
        <v>-</v>
      </c>
      <c r="C14" s="102" t="str">
        <f>IF($B14&lt;10,"",IFERROR(GETPIVOTDATA("SAMPLE_SIZE",'Table 3 Pivot 2'!$A$3,"STAFF_GROUP",$A14,"PAYMENT_TYPE",$A$5)/12, "-"))</f>
        <v>-</v>
      </c>
      <c r="E14" s="39" t="e">
        <f t="shared" si="1"/>
        <v>#VALUE!</v>
      </c>
      <c r="F14" s="23" t="str">
        <f>IF($B14&lt;10,"",IFERROR(GETPIVOTDATA("AMOUNT",'Table 3 Pivot 1'!$A$3,"STAFF_GROUP",$A14,"PAYMENT_TYPE",$A$5), "-"))</f>
        <v>-</v>
      </c>
      <c r="G14" s="23" t="str">
        <f>IF($B14&lt;10,"",IFERROR(GETPIVOTDATA("AMOUNT",'Table 1 3 Amount Pivot'!$A$3,"STAFF_GROUP",$A14,"PAYMENT_TYPE",$A$5), "-"))</f>
        <v>-</v>
      </c>
      <c r="H14" s="24" t="str">
        <f>IF($B14&lt;10,"",IFERROR(GETPIVOTDATA("SAMPLE_SIZE",'Table 1 3 Sample Pivot'!$A$3,"STAFF_GROUP",$A14,"PAYMENT_TYPE","PUBGRP_020_EARNINGS")/12, "-"))</f>
        <v>-</v>
      </c>
    </row>
    <row r="15" spans="1:18" s="160" customFormat="1" x14ac:dyDescent="0.2">
      <c r="A15" s="16" t="s">
        <v>12</v>
      </c>
      <c r="B15" s="102" t="str">
        <f>IFERROR(GETPIVOTDATA("SAMPLE_SIZE",'Table 1 3 Sample Pivot'!$A$3,"STAFF_GROUP",$A15,"PAYMENT_TYPE","PUBGRP_010_BASIC_PAY_PER_FTE")/12, "-")</f>
        <v>-</v>
      </c>
      <c r="C15" s="102" t="str">
        <f>IF($B15&lt;10,"",IFERROR(GETPIVOTDATA("SAMPLE_SIZE",'Table 3 Pivot 2'!$A$3,"STAFF_GROUP",$A15,"PAYMENT_TYPE",$A$5)/12, "-"))</f>
        <v>-</v>
      </c>
      <c r="E15" s="39" t="e">
        <f t="shared" si="1"/>
        <v>#VALUE!</v>
      </c>
      <c r="F15" s="23" t="str">
        <f>IF($B15&lt;10,"",IFERROR(GETPIVOTDATA("AMOUNT",'Table 3 Pivot 1'!$A$3,"STAFF_GROUP",$A15,"PAYMENT_TYPE",$A$5), "-"))</f>
        <v>-</v>
      </c>
      <c r="G15" s="23" t="str">
        <f>IF($B15&lt;10,"",IFERROR(GETPIVOTDATA("AMOUNT",'Table 1 3 Amount Pivot'!$A$3,"STAFF_GROUP",$A15,"PAYMENT_TYPE",$A$5), "-"))</f>
        <v>-</v>
      </c>
      <c r="H15" s="24" t="str">
        <f>IF($B15&lt;10,"",IFERROR(GETPIVOTDATA("SAMPLE_SIZE",'Table 1 3 Sample Pivot'!$A$3,"STAFF_GROUP",$A15,"PAYMENT_TYPE","PUBGRP_020_EARNINGS")/12, "-"))</f>
        <v>-</v>
      </c>
    </row>
    <row r="16" spans="1:18" s="160" customFormat="1" x14ac:dyDescent="0.2">
      <c r="A16" s="16" t="s">
        <v>7</v>
      </c>
      <c r="B16" s="102" t="str">
        <f>IFERROR(GETPIVOTDATA("SAMPLE_SIZE",'Table 1 3 Sample Pivot'!$A$3,"STAFF_GROUP",$A16,"PAYMENT_TYPE","PUBGRP_010_BASIC_PAY_PER_FTE")/12, "-")</f>
        <v>-</v>
      </c>
      <c r="C16" s="102" t="str">
        <f>IF($B16&lt;10,"",IFERROR(GETPIVOTDATA("SAMPLE_SIZE",'Table 3 Pivot 2'!$A$3,"STAFF_GROUP",$A16,"PAYMENT_TYPE",$A$5)/12, "-"))</f>
        <v>-</v>
      </c>
      <c r="E16" s="39" t="e">
        <f t="shared" si="1"/>
        <v>#VALUE!</v>
      </c>
      <c r="F16" s="23" t="str">
        <f>IF($B16&lt;10,"",IFERROR(GETPIVOTDATA("AMOUNT",'Table 3 Pivot 1'!$A$3,"STAFF_GROUP",$A16,"PAYMENT_TYPE",$A$5), "-"))</f>
        <v>-</v>
      </c>
      <c r="G16" s="23" t="str">
        <f>IF($B16&lt;10,"",IFERROR(GETPIVOTDATA("AMOUNT",'Table 1 3 Amount Pivot'!$A$3,"STAFF_GROUP",$A16,"PAYMENT_TYPE",$A$5), "-"))</f>
        <v>-</v>
      </c>
      <c r="H16" s="24" t="str">
        <f>IF($B16&lt;10,"",IFERROR(GETPIVOTDATA("SAMPLE_SIZE",'Table 1 3 Sample Pivot'!$A$3,"STAFF_GROUP",$A16,"PAYMENT_TYPE","PUBGRP_020_EARNINGS")/12, "-"))</f>
        <v>-</v>
      </c>
    </row>
    <row r="17" spans="1:8" s="160" customFormat="1" x14ac:dyDescent="0.2">
      <c r="A17" s="16" t="s">
        <v>11</v>
      </c>
      <c r="B17" s="102" t="str">
        <f>IFERROR(GETPIVOTDATA("SAMPLE_SIZE",'Table 1 3 Sample Pivot'!$A$3,"STAFF_GROUP",$A17,"PAYMENT_TYPE","PUBGRP_010_BASIC_PAY_PER_FTE")/12, "-")</f>
        <v>-</v>
      </c>
      <c r="C17" s="102" t="str">
        <f>IF($B17&lt;10,"",IFERROR(GETPIVOTDATA("SAMPLE_SIZE",'Table 3 Pivot 2'!$A$3,"STAFF_GROUP",$A17,"PAYMENT_TYPE",$A$5)/12, "-"))</f>
        <v>-</v>
      </c>
      <c r="E17" s="39" t="e">
        <f t="shared" si="1"/>
        <v>#VALUE!</v>
      </c>
      <c r="F17" s="23" t="str">
        <f>IF($B17&lt;10,"",IFERROR(GETPIVOTDATA("AMOUNT",'Table 3 Pivot 1'!$A$3,"STAFF_GROUP",$A17,"PAYMENT_TYPE",$A$5), "-"))</f>
        <v>-</v>
      </c>
      <c r="G17" s="23" t="str">
        <f>IF($B17&lt;10,"",IFERROR(GETPIVOTDATA("AMOUNT",'Table 1 3 Amount Pivot'!$A$3,"STAFF_GROUP",$A17,"PAYMENT_TYPE",$A$5), "-"))</f>
        <v>-</v>
      </c>
      <c r="H17" s="24" t="str">
        <f>IF($B17&lt;10,"",IFERROR(GETPIVOTDATA("SAMPLE_SIZE",'Table 1 3 Sample Pivot'!$A$3,"STAFF_GROUP",$A17,"PAYMENT_TYPE","PUBGRP_020_EARNINGS")/12, "-"))</f>
        <v>-</v>
      </c>
    </row>
    <row r="18" spans="1:8" s="160" customFormat="1" x14ac:dyDescent="0.2">
      <c r="A18" s="16" t="s">
        <v>6</v>
      </c>
      <c r="B18" s="102" t="str">
        <f>IFERROR(GETPIVOTDATA("SAMPLE_SIZE",'Table 1 3 Sample Pivot'!$A$3,"STAFF_GROUP",$A18,"PAYMENT_TYPE","PUBGRP_010_BASIC_PAY_PER_FTE")/12, "-")</f>
        <v>-</v>
      </c>
      <c r="C18" s="102" t="str">
        <f>IF($B18&lt;10,"",IFERROR(GETPIVOTDATA("SAMPLE_SIZE",'Table 3 Pivot 2'!$A$3,"STAFF_GROUP",$A18,"PAYMENT_TYPE",$A$5)/12, "-"))</f>
        <v>-</v>
      </c>
      <c r="E18" s="39" t="e">
        <f t="shared" si="1"/>
        <v>#VALUE!</v>
      </c>
      <c r="F18" s="23" t="str">
        <f>IF($B18&lt;10,"",IFERROR(GETPIVOTDATA("AMOUNT",'Table 3 Pivot 1'!$A$3,"STAFF_GROUP",$A18,"PAYMENT_TYPE",$A$5), "-"))</f>
        <v>-</v>
      </c>
      <c r="G18" s="23" t="str">
        <f>IF($B18&lt;10,"",IFERROR(GETPIVOTDATA("AMOUNT",'Table 1 3 Amount Pivot'!$A$3,"STAFF_GROUP",$A18,"PAYMENT_TYPE",$A$5), "-"))</f>
        <v>-</v>
      </c>
      <c r="H18" s="24" t="str">
        <f>IF($B18&lt;10,"",IFERROR(GETPIVOTDATA("SAMPLE_SIZE",'Table 1 3 Sample Pivot'!$A$3,"STAFF_GROUP",$A18,"PAYMENT_TYPE","PUBGRP_020_EARNINGS")/12, "-"))</f>
        <v>-</v>
      </c>
    </row>
    <row r="19" spans="1:8" s="160" customFormat="1" x14ac:dyDescent="0.2">
      <c r="A19" s="16" t="s">
        <v>9</v>
      </c>
      <c r="B19" s="102" t="str">
        <f>IFERROR(GETPIVOTDATA("SAMPLE_SIZE",'Table 1 3 Sample Pivot'!$A$3,"STAFF_GROUP",$A19,"PAYMENT_TYPE","PUBGRP_010_BASIC_PAY_PER_FTE")/12, "-")</f>
        <v>-</v>
      </c>
      <c r="C19" s="102" t="str">
        <f>IF($B19&lt;10,"",IFERROR(GETPIVOTDATA("SAMPLE_SIZE",'Table 3 Pivot 2'!$A$3,"STAFF_GROUP",$A19,"PAYMENT_TYPE",$A$5)/12, "-"))</f>
        <v>-</v>
      </c>
      <c r="E19" s="39" t="e">
        <f t="shared" si="1"/>
        <v>#VALUE!</v>
      </c>
      <c r="F19" s="23" t="str">
        <f>IF($B19&lt;10,"",IFERROR(GETPIVOTDATA("AMOUNT",'Table 3 Pivot 1'!$A$3,"STAFF_GROUP",$A19,"PAYMENT_TYPE",$A$5), "-"))</f>
        <v>-</v>
      </c>
      <c r="G19" s="23" t="str">
        <f>IF($B19&lt;10,"",IFERROR(GETPIVOTDATA("AMOUNT",'Table 1 3 Amount Pivot'!$A$3,"STAFF_GROUP",$A19,"PAYMENT_TYPE",$A$5), "-"))</f>
        <v>-</v>
      </c>
      <c r="H19" s="24" t="str">
        <f>IF($B19&lt;10,"",IFERROR(GETPIVOTDATA("SAMPLE_SIZE",'Table 1 3 Sample Pivot'!$A$3,"STAFF_GROUP",$A19,"PAYMENT_TYPE","PUBGRP_020_EARNINGS")/12, "-"))</f>
        <v>-</v>
      </c>
    </row>
    <row r="20" spans="1:8" s="119" customFormat="1" ht="28.5" customHeight="1" x14ac:dyDescent="0.25">
      <c r="A20" s="106" t="s">
        <v>20</v>
      </c>
      <c r="B20" s="97" t="str">
        <f>IFERROR(GETPIVOTDATA("SAMPLE_SIZE",'Table 1 3 Sample Pivot'!$A$3,"STAFF_GROUP",$A20,"PAYMENT_TYPE","PUBGRP_010_BASIC_PAY_PER_FTE")/12, "-")</f>
        <v>-</v>
      </c>
      <c r="C20" s="97" t="str">
        <f>IF($B20&lt;10,"",IFERROR(GETPIVOTDATA("SAMPLE_SIZE",'Table 3 Pivot 2'!$A$3,"STAFF_GROUP",$A20,"PAYMENT_TYPE",$A$5)/12, "-"))</f>
        <v>-</v>
      </c>
      <c r="E20" s="139" t="e">
        <f t="shared" si="1"/>
        <v>#VALUE!</v>
      </c>
      <c r="F20" s="101" t="str">
        <f>IF($B20&lt;10,"",IFERROR(GETPIVOTDATA("AMOUNT",'Table 3 Pivot 1'!$A$3,"STAFF_GROUP",$A20,"PAYMENT_TYPE",$A$5), "-"))</f>
        <v>-</v>
      </c>
      <c r="G20" s="101" t="str">
        <f>IF($B20&lt;10,"",IFERROR(GETPIVOTDATA("AMOUNT",'Table 1 3 Amount Pivot'!$A$3,"STAFF_GROUP",$A20,"PAYMENT_TYPE",$A$5), "-"))</f>
        <v>-</v>
      </c>
      <c r="H20" s="140" t="str">
        <f>IF($B20&lt;10,"",IFERROR(GETPIVOTDATA("SAMPLE_SIZE",'Table 1 3 Sample Pivot'!$A$3,"STAFF_GROUP",$A20,"PAYMENT_TYPE","PUBGRP_020_EARNINGS")/12, "-"))</f>
        <v>-</v>
      </c>
    </row>
    <row r="21" spans="1:8" s="119" customFormat="1" ht="15.75" x14ac:dyDescent="0.25">
      <c r="A21" s="106" t="s">
        <v>21</v>
      </c>
      <c r="B21" s="97" t="str">
        <f>IFERROR(GETPIVOTDATA("SAMPLE_SIZE",'Table 1 3 Sample Pivot'!$A$3,"STAFF_GROUP",$A21,"PAYMENT_TYPE","PUBGRP_010_BASIC_PAY_PER_FTE")/12, "-")</f>
        <v>-</v>
      </c>
      <c r="C21" s="97" t="str">
        <f>IF($B21&lt;10,"",IFERROR(GETPIVOTDATA("SAMPLE_SIZE",'Table 3 Pivot 2'!$A$3,"STAFF_GROUP",$A21,"PAYMENT_TYPE",$A$5)/12, "-"))</f>
        <v>-</v>
      </c>
      <c r="E21" s="139" t="e">
        <f t="shared" si="1"/>
        <v>#VALUE!</v>
      </c>
      <c r="F21" s="101" t="str">
        <f>IF($B21&lt;10,"",IFERROR(GETPIVOTDATA("AMOUNT",'Table 3 Pivot 1'!$A$3,"STAFF_GROUP",$A21,"PAYMENT_TYPE",$A$5), "-"))</f>
        <v>-</v>
      </c>
      <c r="G21" s="101" t="str">
        <f>IF($B21&lt;10,"",IFERROR(GETPIVOTDATA("AMOUNT",'Table 1 3 Amount Pivot'!$A$3,"STAFF_GROUP",$A21,"PAYMENT_TYPE",$A$5), "-"))</f>
        <v>-</v>
      </c>
      <c r="H21" s="140" t="str">
        <f>IF($B21&lt;10,"",IFERROR(GETPIVOTDATA("SAMPLE_SIZE",'Table 1 3 Sample Pivot'!$A$3,"STAFF_GROUP",$A21,"PAYMENT_TYPE","PUBGRP_020_EARNINGS")/12, "-"))</f>
        <v>-</v>
      </c>
    </row>
    <row r="22" spans="1:8" s="119" customFormat="1" ht="15.75" x14ac:dyDescent="0.25">
      <c r="A22" s="106" t="s">
        <v>176</v>
      </c>
      <c r="B22" s="97" t="str">
        <f>IFERROR(GETPIVOTDATA("SAMPLE_SIZE",'Table 1 3 Sample Pivot'!$A$3,"STAFF_GROUP",$A22,"PAYMENT_TYPE","PUBGRP_010_BASIC_PAY_PER_FTE")/12, "-")</f>
        <v>-</v>
      </c>
      <c r="C22" s="97" t="str">
        <f>IF($B22&lt;10,"",IFERROR(GETPIVOTDATA("SAMPLE_SIZE",'Table 3 Pivot 2'!$A$3,"STAFF_GROUP",$A22,"PAYMENT_TYPE",$A$5)/12, "-"))</f>
        <v>-</v>
      </c>
      <c r="E22" s="139" t="e">
        <f t="shared" si="1"/>
        <v>#VALUE!</v>
      </c>
      <c r="F22" s="101" t="str">
        <f>IF($B22&lt;10,"",IFERROR(GETPIVOTDATA("AMOUNT",'Table 3 Pivot 1'!$A$3,"STAFF_GROUP",$A22,"PAYMENT_TYPE",$A$5), "-"))</f>
        <v>-</v>
      </c>
      <c r="G22" s="101" t="str">
        <f>IF($B22&lt;10,"",IFERROR(GETPIVOTDATA("AMOUNT",'Table 1 3 Amount Pivot'!$A$3,"STAFF_GROUP",$A22,"PAYMENT_TYPE",$A$5), "-"))</f>
        <v>-</v>
      </c>
      <c r="H22" s="140" t="str">
        <f>IF($B22&lt;10,"",IFERROR(GETPIVOTDATA("SAMPLE_SIZE",'Table 1 3 Sample Pivot'!$A$3,"STAFF_GROUP",$A22,"PAYMENT_TYPE","PUBGRP_020_EARNINGS")/12, "-"))</f>
        <v>-</v>
      </c>
    </row>
    <row r="23" spans="1:8" s="119" customFormat="1" ht="15.75" x14ac:dyDescent="0.25">
      <c r="A23" s="106" t="s">
        <v>24</v>
      </c>
      <c r="B23" s="97" t="str">
        <f>IFERROR(GETPIVOTDATA("SAMPLE_SIZE",'Table 1 3 Sample Pivot'!$A$3,"STAFF_GROUP",$A23,"PAYMENT_TYPE","PUBGRP_010_BASIC_PAY_PER_FTE")/12, "-")</f>
        <v>-</v>
      </c>
      <c r="C23" s="97" t="str">
        <f>IF($B23&lt;10,"",IFERROR(GETPIVOTDATA("SAMPLE_SIZE",'Table 3 Pivot 2'!$A$3,"STAFF_GROUP",$A23,"PAYMENT_TYPE",$A$5)/12, "-"))</f>
        <v>-</v>
      </c>
      <c r="E23" s="139" t="e">
        <f t="shared" si="1"/>
        <v>#VALUE!</v>
      </c>
      <c r="F23" s="101" t="str">
        <f>IF($B23&lt;10,"",IFERROR(GETPIVOTDATA("AMOUNT",'Table 3 Pivot 1'!$A$3,"STAFF_GROUP",$A23,"PAYMENT_TYPE",$A$5), "-"))</f>
        <v>-</v>
      </c>
      <c r="G23" s="101" t="str">
        <f>IF($B23&lt;10,"",IFERROR(GETPIVOTDATA("AMOUNT",'Table 1 3 Amount Pivot'!$A$3,"STAFF_GROUP",$A23,"PAYMENT_TYPE",$A$5), "-"))</f>
        <v>-</v>
      </c>
      <c r="H23" s="140" t="str">
        <f>IF($B23&lt;10,"",IFERROR(GETPIVOTDATA("SAMPLE_SIZE",'Table 1 3 Sample Pivot'!$A$3,"STAFF_GROUP",$A23,"PAYMENT_TYPE","PUBGRP_020_EARNINGS")/12, "-"))</f>
        <v>-</v>
      </c>
    </row>
    <row r="24" spans="1:8" s="119" customFormat="1" ht="28.5" customHeight="1" x14ac:dyDescent="0.25">
      <c r="A24" s="36" t="s">
        <v>15</v>
      </c>
      <c r="B24" s="97" t="str">
        <f>IFERROR(GETPIVOTDATA("SAMPLE_SIZE",'Table 1 3 Sample Pivot'!$A$3,"STAFF_GROUP",$A24,"PAYMENT_TYPE","PUBGRP_010_BASIC_PAY_PER_FTE")/12, "-")</f>
        <v>-</v>
      </c>
      <c r="C24" s="97" t="str">
        <f>IF($B24&lt;10,"",IFERROR(GETPIVOTDATA("SAMPLE_SIZE",'Table 3 Pivot 2'!$A$3,"STAFF_GROUP",$A24,"PAYMENT_TYPE",$A$5)/12, "-"))</f>
        <v>-</v>
      </c>
      <c r="E24" s="139" t="e">
        <f t="shared" si="1"/>
        <v>#VALUE!</v>
      </c>
      <c r="F24" s="101" t="str">
        <f>IF($B24&lt;10,"",IFERROR(GETPIVOTDATA("AMOUNT",'Table 3 Pivot 1'!$A$3,"STAFF_GROUP",$A24,"PAYMENT_TYPE",$A$5), "-"))</f>
        <v>-</v>
      </c>
      <c r="G24" s="101" t="str">
        <f>IF($B24&lt;10,"",IFERROR(GETPIVOTDATA("AMOUNT",'Table 1 3 Amount Pivot'!$A$3,"STAFF_GROUP",$A24,"PAYMENT_TYPE",$A$5), "-"))</f>
        <v>-</v>
      </c>
      <c r="H24" s="140" t="str">
        <f>IF($B24&lt;10,"",IFERROR(GETPIVOTDATA("SAMPLE_SIZE",'Table 1 3 Sample Pivot'!$A$3,"STAFF_GROUP",$A24,"PAYMENT_TYPE","PUBGRP_020_EARNINGS")/12, "-"))</f>
        <v>-</v>
      </c>
    </row>
    <row r="25" spans="1:8" s="160" customFormat="1" x14ac:dyDescent="0.2">
      <c r="A25" s="14" t="s">
        <v>18</v>
      </c>
      <c r="B25" s="102" t="str">
        <f>IFERROR(GETPIVOTDATA("SAMPLE_SIZE",'Table 1 3 Sample Pivot'!$A$3,"STAFF_GROUP",$A25,"PAYMENT_TYPE","PUBGRP_010_BASIC_PAY_PER_FTE")/12, "-")</f>
        <v>-</v>
      </c>
      <c r="C25" s="102" t="str">
        <f>IF($B25&lt;10,"",IFERROR(GETPIVOTDATA("SAMPLE_SIZE",'Table 3 Pivot 2'!$A$3,"STAFF_GROUP",$A25,"PAYMENT_TYPE",$A$5)/12, "-"))</f>
        <v>-</v>
      </c>
      <c r="E25" s="39" t="e">
        <f t="shared" si="1"/>
        <v>#VALUE!</v>
      </c>
      <c r="F25" s="23" t="str">
        <f>IF($B25&lt;10,"",IFERROR(GETPIVOTDATA("AMOUNT",'Table 3 Pivot 1'!$A$3,"STAFF_GROUP",$A25,"PAYMENT_TYPE",$A$5), "-"))</f>
        <v>-</v>
      </c>
      <c r="G25" s="23" t="str">
        <f>IF($B25&lt;10,"",IFERROR(GETPIVOTDATA("AMOUNT",'Table 1 3 Amount Pivot'!$A$3,"STAFF_GROUP",$A25,"PAYMENT_TYPE",$A$5), "-"))</f>
        <v>-</v>
      </c>
      <c r="H25" s="24" t="str">
        <f>IF($B25&lt;10,"",IFERROR(GETPIVOTDATA("SAMPLE_SIZE",'Table 1 3 Sample Pivot'!$A$3,"STAFF_GROUP",$A25,"PAYMENT_TYPE","PUBGRP_020_EARNINGS")/12, "-"))</f>
        <v>-</v>
      </c>
    </row>
    <row r="26" spans="1:8" s="160" customFormat="1" x14ac:dyDescent="0.2">
      <c r="A26" s="14" t="s">
        <v>177</v>
      </c>
      <c r="B26" s="102" t="str">
        <f>IFERROR(GETPIVOTDATA("SAMPLE_SIZE",'Table 1 3 Sample Pivot'!$A$3,"STAFF_GROUP",$A26,"PAYMENT_TYPE","PUBGRP_010_BASIC_PAY_PER_FTE")/12, "-")</f>
        <v>-</v>
      </c>
      <c r="C26" s="102" t="str">
        <f>IF($B26&lt;10,"",IFERROR(GETPIVOTDATA("SAMPLE_SIZE",'Table 3 Pivot 2'!$A$3,"STAFF_GROUP",$A26,"PAYMENT_TYPE",$A$5)/12, "-"))</f>
        <v>-</v>
      </c>
      <c r="E26" s="39" t="e">
        <f t="shared" si="1"/>
        <v>#VALUE!</v>
      </c>
      <c r="F26" s="23" t="str">
        <f>IF($B26&lt;10,"",IFERROR(GETPIVOTDATA("AMOUNT",'Table 3 Pivot 1'!$A$3,"STAFF_GROUP",$A26,"PAYMENT_TYPE",$A$5), "-"))</f>
        <v>-</v>
      </c>
      <c r="G26" s="23" t="str">
        <f>IF($B26&lt;10,"",IFERROR(GETPIVOTDATA("AMOUNT",'Table 1 3 Amount Pivot'!$A$3,"STAFF_GROUP",$A26,"PAYMENT_TYPE",$A$5), "-"))</f>
        <v>-</v>
      </c>
      <c r="H26" s="24" t="str">
        <f>IF($B26&lt;10,"",IFERROR(GETPIVOTDATA("SAMPLE_SIZE",'Table 1 3 Sample Pivot'!$A$3,"STAFF_GROUP",$A26,"PAYMENT_TYPE","PUBGRP_020_EARNINGS")/12, "-"))</f>
        <v>-</v>
      </c>
    </row>
    <row r="27" spans="1:8" s="160" customFormat="1" x14ac:dyDescent="0.2">
      <c r="A27" s="14" t="s">
        <v>23</v>
      </c>
      <c r="B27" s="102" t="str">
        <f>IFERROR(GETPIVOTDATA("SAMPLE_SIZE",'Table 1 3 Sample Pivot'!$A$3,"STAFF_GROUP",$A27,"PAYMENT_TYPE","PUBGRP_010_BASIC_PAY_PER_FTE")/12, "-")</f>
        <v>-</v>
      </c>
      <c r="C27" s="102" t="str">
        <f>IF($B27&lt;10,"",IFERROR(GETPIVOTDATA("SAMPLE_SIZE",'Table 3 Pivot 2'!$A$3,"STAFF_GROUP",$A27,"PAYMENT_TYPE",$A$5)/12, "-"))</f>
        <v>-</v>
      </c>
      <c r="E27" s="39" t="e">
        <f t="shared" si="1"/>
        <v>#VALUE!</v>
      </c>
      <c r="F27" s="23" t="str">
        <f>IF($B27&lt;10,"",IFERROR(GETPIVOTDATA("AMOUNT",'Table 3 Pivot 1'!$A$3,"STAFF_GROUP",$A27,"PAYMENT_TYPE",$A$5), "-"))</f>
        <v>-</v>
      </c>
      <c r="G27" s="23" t="str">
        <f>IF($B27&lt;10,"",IFERROR(GETPIVOTDATA("AMOUNT",'Table 1 3 Amount Pivot'!$A$3,"STAFF_GROUP",$A27,"PAYMENT_TYPE",$A$5), "-"))</f>
        <v>-</v>
      </c>
      <c r="H27" s="24" t="str">
        <f>IF($B27&lt;10,"",IFERROR(GETPIVOTDATA("SAMPLE_SIZE",'Table 1 3 Sample Pivot'!$A$3,"STAFF_GROUP",$A27,"PAYMENT_TYPE","PUBGRP_020_EARNINGS")/12, "-"))</f>
        <v>-</v>
      </c>
    </row>
    <row r="28" spans="1:8" s="119" customFormat="1" ht="28.5" customHeight="1" x14ac:dyDescent="0.25">
      <c r="A28" s="36" t="s">
        <v>14</v>
      </c>
      <c r="B28" s="97" t="str">
        <f>IFERROR(GETPIVOTDATA("SAMPLE_SIZE",'Table 1 3 Sample Pivot'!$A$3,"STAFF_GROUP",$A28,"PAYMENT_TYPE","PUBGRP_010_BASIC_PAY_PER_FTE")/12, "-")</f>
        <v>-</v>
      </c>
      <c r="C28" s="97" t="str">
        <f>IF($B28&lt;10,"",IFERROR(GETPIVOTDATA("SAMPLE_SIZE",'Table 3 Pivot 2'!$A$3,"STAFF_GROUP",$A28,"PAYMENT_TYPE",$A$5)/12, "-"))</f>
        <v>-</v>
      </c>
      <c r="E28" s="139" t="e">
        <f t="shared" si="1"/>
        <v>#VALUE!</v>
      </c>
      <c r="F28" s="101" t="str">
        <f>IF($B28&lt;10,"",IFERROR(GETPIVOTDATA("AMOUNT",'Table 3 Pivot 1'!$A$3,"STAFF_GROUP",$A28,"PAYMENT_TYPE",$A$5), "-"))</f>
        <v>-</v>
      </c>
      <c r="G28" s="101" t="str">
        <f>IF($B28&lt;10,"",IFERROR(GETPIVOTDATA("AMOUNT",'Table 1 3 Amount Pivot'!$A$3,"STAFF_GROUP",$A28,"PAYMENT_TYPE",$A$5), "-"))</f>
        <v>-</v>
      </c>
      <c r="H28" s="140" t="str">
        <f>IF($B28&lt;10,"",IFERROR(GETPIVOTDATA("SAMPLE_SIZE",'Table 1 3 Sample Pivot'!$A$3,"STAFF_GROUP",$A28,"PAYMENT_TYPE","PUBGRP_020_EARNINGS")/12, "-"))</f>
        <v>-</v>
      </c>
    </row>
    <row r="29" spans="1:8" s="160" customFormat="1" x14ac:dyDescent="0.2">
      <c r="A29" s="14" t="s">
        <v>16</v>
      </c>
      <c r="B29" s="102" t="str">
        <f>IFERROR(GETPIVOTDATA("SAMPLE_SIZE",'Table 1 3 Sample Pivot'!$A$3,"STAFF_GROUP",$A29,"PAYMENT_TYPE","PUBGRP_010_BASIC_PAY_PER_FTE")/12, "-")</f>
        <v>-</v>
      </c>
      <c r="C29" s="102" t="str">
        <f>IF($B29&lt;10,"",IFERROR(GETPIVOTDATA("SAMPLE_SIZE",'Table 3 Pivot 2'!$A$3,"STAFF_GROUP",$A29,"PAYMENT_TYPE",$A$5)/12, "-"))</f>
        <v>-</v>
      </c>
      <c r="E29" s="39" t="e">
        <f t="shared" si="1"/>
        <v>#VALUE!</v>
      </c>
      <c r="F29" s="23" t="str">
        <f>IF($B29&lt;10,"",IFERROR(GETPIVOTDATA("AMOUNT",'Table 3 Pivot 1'!$A$3,"STAFF_GROUP",$A29,"PAYMENT_TYPE",$A$5), "-"))</f>
        <v>-</v>
      </c>
      <c r="G29" s="23" t="str">
        <f>IF($B29&lt;10,"",IFERROR(GETPIVOTDATA("AMOUNT",'Table 1 3 Amount Pivot'!$A$3,"STAFF_GROUP",$A29,"PAYMENT_TYPE",$A$5), "-"))</f>
        <v>-</v>
      </c>
      <c r="H29" s="24" t="str">
        <f>IF($B29&lt;10,"",IFERROR(GETPIVOTDATA("SAMPLE_SIZE",'Table 1 3 Sample Pivot'!$A$3,"STAFF_GROUP",$A29,"PAYMENT_TYPE","PUBGRP_020_EARNINGS")/12, "-"))</f>
        <v>-</v>
      </c>
    </row>
    <row r="30" spans="1:8" s="160" customFormat="1" x14ac:dyDescent="0.2">
      <c r="A30" s="14" t="s">
        <v>25</v>
      </c>
      <c r="B30" s="102" t="str">
        <f>IFERROR(GETPIVOTDATA("SAMPLE_SIZE",'Table 1 3 Sample Pivot'!$A$3,"STAFF_GROUP",$A30,"PAYMENT_TYPE","PUBGRP_010_BASIC_PAY_PER_FTE")/12, "-")</f>
        <v>-</v>
      </c>
      <c r="C30" s="102" t="str">
        <f>IF($B30&lt;10,"",IFERROR(GETPIVOTDATA("SAMPLE_SIZE",'Table 3 Pivot 2'!$A$3,"STAFF_GROUP",$A30,"PAYMENT_TYPE",$A$5)/12, "-"))</f>
        <v>-</v>
      </c>
      <c r="E30" s="39" t="e">
        <f t="shared" si="1"/>
        <v>#VALUE!</v>
      </c>
      <c r="F30" s="23" t="str">
        <f>IF($B30&lt;10,"",IFERROR(GETPIVOTDATA("AMOUNT",'Table 3 Pivot 1'!$A$3,"STAFF_GROUP",$A30,"PAYMENT_TYPE",$A$5), "-"))</f>
        <v>-</v>
      </c>
      <c r="G30" s="23" t="str">
        <f>IF($B30&lt;10,"",IFERROR(GETPIVOTDATA("AMOUNT",'Table 1 3 Amount Pivot'!$A$3,"STAFF_GROUP",$A30,"PAYMENT_TYPE",$A$5), "-"))</f>
        <v>-</v>
      </c>
      <c r="H30" s="24" t="str">
        <f>IF($B30&lt;10,"",IFERROR(GETPIVOTDATA("SAMPLE_SIZE",'Table 1 3 Sample Pivot'!$A$3,"STAFF_GROUP",$A30,"PAYMENT_TYPE","PUBGRP_020_EARNINGS")/12, "-"))</f>
        <v>-</v>
      </c>
    </row>
    <row r="31" spans="1:8" s="160" customFormat="1" x14ac:dyDescent="0.2">
      <c r="A31" s="14" t="s">
        <v>17</v>
      </c>
      <c r="B31" s="102" t="str">
        <f>IFERROR(GETPIVOTDATA("SAMPLE_SIZE",'Table 1 3 Sample Pivot'!$A$3,"STAFF_GROUP",$A31,"PAYMENT_TYPE","PUBGRP_010_BASIC_PAY_PER_FTE")/12, "-")</f>
        <v>-</v>
      </c>
      <c r="C31" s="102" t="str">
        <f>IF($B31&lt;10,"",IFERROR(GETPIVOTDATA("SAMPLE_SIZE",'Table 3 Pivot 2'!$A$3,"STAFF_GROUP",$A31,"PAYMENT_TYPE",$A$5)/12, "-"))</f>
        <v>-</v>
      </c>
      <c r="E31" s="39" t="e">
        <f t="shared" si="1"/>
        <v>#VALUE!</v>
      </c>
      <c r="F31" s="23" t="str">
        <f>IF($B31&lt;10,"",IFERROR(GETPIVOTDATA("AMOUNT",'Table 3 Pivot 1'!$A$3,"STAFF_GROUP",$A31,"PAYMENT_TYPE",$A$5), "-"))</f>
        <v>-</v>
      </c>
      <c r="G31" s="23" t="str">
        <f>IF($B31&lt;10,"",IFERROR(GETPIVOTDATA("AMOUNT",'Table 1 3 Amount Pivot'!$A$3,"STAFF_GROUP",$A31,"PAYMENT_TYPE",$A$5), "-"))</f>
        <v>-</v>
      </c>
      <c r="H31" s="24" t="str">
        <f>IF($B31&lt;10,"",IFERROR(GETPIVOTDATA("SAMPLE_SIZE",'Table 1 3 Sample Pivot'!$A$3,"STAFF_GROUP",$A31,"PAYMENT_TYPE","PUBGRP_020_EARNINGS")/12, "-"))</f>
        <v>-</v>
      </c>
    </row>
    <row r="32" spans="1:8" s="160" customFormat="1" x14ac:dyDescent="0.2">
      <c r="A32" s="14" t="s">
        <v>19</v>
      </c>
      <c r="B32" s="102" t="str">
        <f>IFERROR(GETPIVOTDATA("SAMPLE_SIZE",'Table 1 3 Sample Pivot'!$A$3,"STAFF_GROUP",$A32,"PAYMENT_TYPE","PUBGRP_010_BASIC_PAY_PER_FTE")/12, "-")</f>
        <v>-</v>
      </c>
      <c r="C32" s="102" t="str">
        <f>IF($B32&lt;10,"",IFERROR(GETPIVOTDATA("SAMPLE_SIZE",'Table 3 Pivot 2'!$A$3,"STAFF_GROUP",$A32,"PAYMENT_TYPE",$A$5)/12, "-"))</f>
        <v>-</v>
      </c>
      <c r="E32" s="39" t="e">
        <f t="shared" si="1"/>
        <v>#VALUE!</v>
      </c>
      <c r="F32" s="23" t="str">
        <f>IF($B32&lt;10,"",IFERROR(GETPIVOTDATA("AMOUNT",'Table 3 Pivot 1'!$A$3,"STAFF_GROUP",$A32,"PAYMENT_TYPE",$A$5), "-"))</f>
        <v>-</v>
      </c>
      <c r="G32" s="23" t="str">
        <f>IF($B32&lt;10,"",IFERROR(GETPIVOTDATA("AMOUNT",'Table 1 3 Amount Pivot'!$A$3,"STAFF_GROUP",$A32,"PAYMENT_TYPE",$A$5), "-"))</f>
        <v>-</v>
      </c>
      <c r="H32" s="24"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C50" s="34"/>
      <c r="D50" s="34"/>
      <c r="E50" s="34"/>
      <c r="F50" s="37"/>
      <c r="G50" s="34"/>
      <c r="H50" s="34"/>
    </row>
    <row r="51" spans="1:8" x14ac:dyDescent="0.2">
      <c r="A51" s="22"/>
      <c r="B51" s="22"/>
      <c r="C51" s="34"/>
      <c r="D51" s="34"/>
      <c r="E51" s="34"/>
      <c r="F51" s="37"/>
      <c r="G51" s="34"/>
      <c r="H51" s="34"/>
    </row>
  </sheetData>
  <conditionalFormatting sqref="B3">
    <cfRule type="cellIs" dxfId="24" priority="1" operator="notEqual">
      <formula>$B$4</formula>
    </cfRule>
    <cfRule type="cellIs" dxfId="23" priority="2" operator="equal">
      <formula>$B$4</formula>
    </cfRule>
  </conditionalFormatting>
  <conditionalFormatting sqref="B7:B33">
    <cfRule type="cellIs" dxfId="22" priority="3" operator="lessThan">
      <formula>10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4C045-C5C2-4276-A002-745DDDA0FCAF}">
  <dimension ref="A1:R51"/>
  <sheetViews>
    <sheetView zoomScale="70" zoomScaleNormal="70" workbookViewId="0"/>
  </sheetViews>
  <sheetFormatPr defaultRowHeight="15" x14ac:dyDescent="0.2"/>
  <cols>
    <col min="1" max="1" width="39.21875" style="34" customWidth="1"/>
    <col min="2" max="2" width="19.88671875" style="34" customWidth="1"/>
    <col min="3" max="3" width="8" bestFit="1" customWidth="1"/>
    <col min="4" max="4" width="8.109375" customWidth="1"/>
    <col min="5" max="8" width="14.109375" customWidth="1"/>
  </cols>
  <sheetData>
    <row r="1" spans="1:18" x14ac:dyDescent="0.2">
      <c r="A1" s="36" t="s">
        <v>169</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86</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97" t="str">
        <f>IFERROR(GETPIVOTDATA("SAMPLE_SIZE",'Table 1 3 Sample Pivot'!$A$3,"STAFF_GROUP",$A7,"PAYMENT_TYPE","PUBGRP_010_BASIC_PAY_PER_FTE")/12, "-")</f>
        <v>-</v>
      </c>
      <c r="C7" s="97" t="str">
        <f>IF($B7&lt;10,"",IFERROR(GETPIVOTDATA("SAMPLE_SIZE",'Table 3 Pivot 2'!$A$3,"STAFF_GROUP",$A7,"PAYMENT_TYPE",$A$5)/12, "-"))</f>
        <v>-</v>
      </c>
      <c r="E7" s="139" t="e">
        <f t="shared" ref="E7" si="0">IF($B7&lt;10,"",C7/H7)</f>
        <v>#VALUE!</v>
      </c>
      <c r="F7" s="101" t="str">
        <f>IF($B7&lt;10,"",IFERROR(GETPIVOTDATA("AMOUNT",'Table 3 Pivot 1'!$A$3,"STAFF_GROUP",$A7,"PAYMENT_TYPE",$A$5), "-"))</f>
        <v>-</v>
      </c>
      <c r="G7" s="101" t="str">
        <f>IF($B7&lt;10,"",IFERROR(GETPIVOTDATA("AMOUNT",'Table 1 3 Amount Pivot'!$A$3,"STAFF_GROUP",$A7,"PAYMENT_TYPE",$A$5), "-"))</f>
        <v>-</v>
      </c>
      <c r="H7" s="140" t="str">
        <f>IF($B7&lt;10,"",IFERROR(GETPIVOTDATA("SAMPLE_SIZE",'Table 1 3 Sample Pivot'!$A$3,"STAFF_GROUP",$A7,"PAYMENT_TYPE","PUBGRP_020_EARNINGS")/12, "-"))</f>
        <v>-</v>
      </c>
    </row>
    <row r="8" spans="1:18" s="119" customFormat="1" ht="28.5" customHeight="1" x14ac:dyDescent="0.25">
      <c r="A8" s="13" t="s">
        <v>3</v>
      </c>
      <c r="B8" s="97" t="str">
        <f>IFERROR(GETPIVOTDATA("SAMPLE_SIZE",'Table 1 3 Sample Pivot'!$A$3,"STAFF_GROUP",$A8,"PAYMENT_TYPE","PUBGRP_010_BASIC_PAY_PER_FTE")/12, "-")</f>
        <v>-</v>
      </c>
      <c r="C8" s="97" t="str">
        <f>IF($B8&lt;10,"",IFERROR(GETPIVOTDATA("SAMPLE_SIZE",'Table 3 Pivot 2'!$A$3,"STAFF_GROUP",$A8,"PAYMENT_TYPE",$A$5)/12, "-"))</f>
        <v>-</v>
      </c>
      <c r="E8" s="139" t="e">
        <f t="shared" ref="E8:E33" si="1">IF($B8&lt;10,"",C8/H8)</f>
        <v>#VALUE!</v>
      </c>
      <c r="F8" s="101" t="str">
        <f>IF($B8&lt;10,"",IFERROR(GETPIVOTDATA("AMOUNT",'Table 3 Pivot 1'!$A$3,"STAFF_GROUP",$A8,"PAYMENT_TYPE",$A$5), "-"))</f>
        <v>-</v>
      </c>
      <c r="G8" s="101" t="str">
        <f>IF($B8&lt;10,"",IFERROR(GETPIVOTDATA("AMOUNT",'Table 1 3 Amount Pivot'!$A$3,"STAFF_GROUP",$A8,"PAYMENT_TYPE",$A$5), "-"))</f>
        <v>-</v>
      </c>
      <c r="H8" s="140" t="str">
        <f>IF($B8&lt;10,"",IFERROR(GETPIVOTDATA("SAMPLE_SIZE",'Table 1 3 Sample Pivot'!$A$3,"STAFF_GROUP",$A8,"PAYMENT_TYPE","PUBGRP_020_EARNINGS")/12, "-"))</f>
        <v>-</v>
      </c>
    </row>
    <row r="9" spans="1:18" s="119" customFormat="1" ht="28.5" customHeight="1" x14ac:dyDescent="0.25">
      <c r="A9" s="13" t="s">
        <v>48</v>
      </c>
      <c r="B9" s="97" t="str">
        <f>IFERROR(GETPIVOTDATA("SAMPLE_SIZE",'Table 1 3 Sample Pivot'!$A$3,"STAFF_GROUP",$A9,"PAYMENT_TYPE","PUBGRP_010_BASIC_PAY_PER_FTE")/12, "-")</f>
        <v>-</v>
      </c>
      <c r="C9" s="97" t="str">
        <f>IF($B9&lt;10,"",IFERROR(GETPIVOTDATA("SAMPLE_SIZE",'Table 3 Pivot 2'!$A$3,"STAFF_GROUP",$A9,"PAYMENT_TYPE",$A$5)/12, "-"))</f>
        <v>-</v>
      </c>
      <c r="E9" s="139" t="e">
        <f t="shared" si="1"/>
        <v>#VALUE!</v>
      </c>
      <c r="F9" s="101" t="str">
        <f>IF($B9&lt;10,"",IFERROR(GETPIVOTDATA("AMOUNT",'Table 3 Pivot 1'!$A$3,"STAFF_GROUP",$A9,"PAYMENT_TYPE",$A$5), "-"))</f>
        <v>-</v>
      </c>
      <c r="G9" s="101" t="str">
        <f>IF($B9&lt;10,"",IFERROR(GETPIVOTDATA("AMOUNT",'Table 1 3 Amount Pivot'!$A$3,"STAFF_GROUP",$A9,"PAYMENT_TYPE",$A$5), "-"))</f>
        <v>-</v>
      </c>
      <c r="H9" s="140" t="str">
        <f>IF($B9&lt;10,"",IFERROR(GETPIVOTDATA("SAMPLE_SIZE",'Table 1 3 Sample Pivot'!$A$3,"STAFF_GROUP",$A9,"PAYMENT_TYPE","PUBGRP_020_EARNINGS")/12, "-"))</f>
        <v>-</v>
      </c>
    </row>
    <row r="10" spans="1:18" s="160" customFormat="1" x14ac:dyDescent="0.2">
      <c r="A10" s="14" t="s">
        <v>13</v>
      </c>
      <c r="B10" s="102" t="str">
        <f>IFERROR(GETPIVOTDATA("SAMPLE_SIZE",'Table 1 3 Sample Pivot'!$A$3,"STAFF_GROUP",$A10,"PAYMENT_TYPE","PUBGRP_010_BASIC_PAY_PER_FTE")/12, "-")</f>
        <v>-</v>
      </c>
      <c r="C10" s="102" t="str">
        <f>IF($B10&lt;10,"",IFERROR(GETPIVOTDATA("SAMPLE_SIZE",'Table 3 Pivot 2'!$A$3,"STAFF_GROUP",$A10,"PAYMENT_TYPE",$A$5)/12, "-"))</f>
        <v>-</v>
      </c>
      <c r="E10" s="39" t="e">
        <f t="shared" si="1"/>
        <v>#VALUE!</v>
      </c>
      <c r="F10" s="23" t="str">
        <f>IF($B10&lt;10,"",IFERROR(GETPIVOTDATA("AMOUNT",'Table 3 Pivot 1'!$A$3,"STAFF_GROUP",$A10,"PAYMENT_TYPE",$A$5), "-"))</f>
        <v>-</v>
      </c>
      <c r="G10" s="23" t="str">
        <f>IF($B10&lt;10,"",IFERROR(GETPIVOTDATA("AMOUNT",'Table 1 3 Amount Pivot'!$A$3,"STAFF_GROUP",$A10,"PAYMENT_TYPE",$A$5), "-"))</f>
        <v>-</v>
      </c>
      <c r="H10" s="24" t="str">
        <f>IF($B10&lt;10,"",IFERROR(GETPIVOTDATA("SAMPLE_SIZE",'Table 1 3 Sample Pivot'!$A$3,"STAFF_GROUP",$A10,"PAYMENT_TYPE","PUBGRP_020_EARNINGS")/12, "-"))</f>
        <v>-</v>
      </c>
    </row>
    <row r="11" spans="1:18" s="160" customFormat="1" x14ac:dyDescent="0.2">
      <c r="A11" s="38" t="s">
        <v>10</v>
      </c>
      <c r="B11" s="102" t="str">
        <f>IFERROR(GETPIVOTDATA("SAMPLE_SIZE",'Table 1 3 Sample Pivot'!$A$3,"STAFF_GROUP",$A11,"PAYMENT_TYPE","PUBGRP_010_BASIC_PAY_PER_FTE")/12, "-")</f>
        <v>-</v>
      </c>
      <c r="C11" s="102" t="str">
        <f>IF($B11&lt;10,"",IFERROR(GETPIVOTDATA("SAMPLE_SIZE",'Table 3 Pivot 2'!$A$3,"STAFF_GROUP",$A11,"PAYMENT_TYPE",$A$5)/12, "-"))</f>
        <v>-</v>
      </c>
      <c r="E11" s="39" t="e">
        <f t="shared" si="1"/>
        <v>#VALUE!</v>
      </c>
      <c r="F11" s="23" t="str">
        <f>IF($B11&lt;10,"",IFERROR(GETPIVOTDATA("AMOUNT",'Table 3 Pivot 1'!$A$3,"STAFF_GROUP",$A11,"PAYMENT_TYPE",$A$5), "-"))</f>
        <v>-</v>
      </c>
      <c r="G11" s="23" t="str">
        <f>IF($B11&lt;10,"",IFERROR(GETPIVOTDATA("AMOUNT",'Table 1 3 Amount Pivot'!$A$3,"STAFF_GROUP",$A11,"PAYMENT_TYPE",$A$5), "-"))</f>
        <v>-</v>
      </c>
      <c r="H11" s="24" t="str">
        <f>IF($B11&lt;10,"",IFERROR(GETPIVOTDATA("SAMPLE_SIZE",'Table 1 3 Sample Pivot'!$A$3,"STAFF_GROUP",$A11,"PAYMENT_TYPE","PUBGRP_020_EARNINGS")/12, "-"))</f>
        <v>-</v>
      </c>
    </row>
    <row r="12" spans="1:18" s="160" customFormat="1" x14ac:dyDescent="0.2">
      <c r="A12" s="16" t="s">
        <v>8</v>
      </c>
      <c r="B12" s="102" t="str">
        <f>IFERROR(GETPIVOTDATA("SAMPLE_SIZE",'Table 1 3 Sample Pivot'!$A$3,"STAFF_GROUP",$A12,"PAYMENT_TYPE","PUBGRP_010_BASIC_PAY_PER_FTE")/12, "-")</f>
        <v>-</v>
      </c>
      <c r="C12" s="102" t="str">
        <f>IF($B12&lt;10,"",IFERROR(GETPIVOTDATA("SAMPLE_SIZE",'Table 3 Pivot 2'!$A$3,"STAFF_GROUP",$A12,"PAYMENT_TYPE",$A$5)/12, "-"))</f>
        <v>-</v>
      </c>
      <c r="E12" s="39" t="e">
        <f t="shared" si="1"/>
        <v>#VALUE!</v>
      </c>
      <c r="F12" s="23" t="str">
        <f>IF($B12&lt;10,"",IFERROR(GETPIVOTDATA("AMOUNT",'Table 3 Pivot 1'!$A$3,"STAFF_GROUP",$A12,"PAYMENT_TYPE",$A$5), "-"))</f>
        <v>-</v>
      </c>
      <c r="G12" s="23" t="str">
        <f>IF($B12&lt;10,"",IFERROR(GETPIVOTDATA("AMOUNT",'Table 1 3 Amount Pivot'!$A$3,"STAFF_GROUP",$A12,"PAYMENT_TYPE",$A$5), "-"))</f>
        <v>-</v>
      </c>
      <c r="H12" s="24" t="str">
        <f>IF($B12&lt;10,"",IFERROR(GETPIVOTDATA("SAMPLE_SIZE",'Table 1 3 Sample Pivot'!$A$3,"STAFF_GROUP",$A12,"PAYMENT_TYPE","PUBGRP_020_EARNINGS")/12, "-"))</f>
        <v>-</v>
      </c>
    </row>
    <row r="13" spans="1:18" s="160" customFormat="1" x14ac:dyDescent="0.2">
      <c r="A13" s="16" t="s">
        <v>5</v>
      </c>
      <c r="B13" s="102" t="str">
        <f>IFERROR(GETPIVOTDATA("SAMPLE_SIZE",'Table 1 3 Sample Pivot'!$A$3,"STAFF_GROUP",$A13,"PAYMENT_TYPE","PUBGRP_010_BASIC_PAY_PER_FTE")/12, "-")</f>
        <v>-</v>
      </c>
      <c r="C13" s="102" t="str">
        <f>IF($B13&lt;10,"",IFERROR(GETPIVOTDATA("SAMPLE_SIZE",'Table 3 Pivot 2'!$A$3,"STAFF_GROUP",$A13,"PAYMENT_TYPE",$A$5)/12, "-"))</f>
        <v>-</v>
      </c>
      <c r="E13" s="39" t="e">
        <f t="shared" si="1"/>
        <v>#VALUE!</v>
      </c>
      <c r="F13" s="23" t="str">
        <f>IF($B13&lt;10,"",IFERROR(GETPIVOTDATA("AMOUNT",'Table 3 Pivot 1'!$A$3,"STAFF_GROUP",$A13,"PAYMENT_TYPE",$A$5), "-"))</f>
        <v>-</v>
      </c>
      <c r="G13" s="23" t="str">
        <f>IF($B13&lt;10,"",IFERROR(GETPIVOTDATA("AMOUNT",'Table 1 3 Amount Pivot'!$A$3,"STAFF_GROUP",$A13,"PAYMENT_TYPE",$A$5), "-"))</f>
        <v>-</v>
      </c>
      <c r="H13" s="24" t="str">
        <f>IF($B13&lt;10,"",IFERROR(GETPIVOTDATA("SAMPLE_SIZE",'Table 1 3 Sample Pivot'!$A$3,"STAFF_GROUP",$A13,"PAYMENT_TYPE","PUBGRP_020_EARNINGS")/12, "-"))</f>
        <v>-</v>
      </c>
    </row>
    <row r="14" spans="1:18" s="160" customFormat="1" x14ac:dyDescent="0.2">
      <c r="A14" s="14" t="s">
        <v>4</v>
      </c>
      <c r="B14" s="102" t="str">
        <f>IFERROR(GETPIVOTDATA("SAMPLE_SIZE",'Table 1 3 Sample Pivot'!$A$3,"STAFF_GROUP",$A14,"PAYMENT_TYPE","PUBGRP_010_BASIC_PAY_PER_FTE")/12, "-")</f>
        <v>-</v>
      </c>
      <c r="C14" s="102" t="str">
        <f>IF($B14&lt;10,"",IFERROR(GETPIVOTDATA("SAMPLE_SIZE",'Table 3 Pivot 2'!$A$3,"STAFF_GROUP",$A14,"PAYMENT_TYPE",$A$5)/12, "-"))</f>
        <v>-</v>
      </c>
      <c r="E14" s="39" t="e">
        <f t="shared" si="1"/>
        <v>#VALUE!</v>
      </c>
      <c r="F14" s="23" t="str">
        <f>IF($B14&lt;10,"",IFERROR(GETPIVOTDATA("AMOUNT",'Table 3 Pivot 1'!$A$3,"STAFF_GROUP",$A14,"PAYMENT_TYPE",$A$5), "-"))</f>
        <v>-</v>
      </c>
      <c r="G14" s="23" t="str">
        <f>IF($B14&lt;10,"",IFERROR(GETPIVOTDATA("AMOUNT",'Table 1 3 Amount Pivot'!$A$3,"STAFF_GROUP",$A14,"PAYMENT_TYPE",$A$5), "-"))</f>
        <v>-</v>
      </c>
      <c r="H14" s="24" t="str">
        <f>IF($B14&lt;10,"",IFERROR(GETPIVOTDATA("SAMPLE_SIZE",'Table 1 3 Sample Pivot'!$A$3,"STAFF_GROUP",$A14,"PAYMENT_TYPE","PUBGRP_020_EARNINGS")/12, "-"))</f>
        <v>-</v>
      </c>
    </row>
    <row r="15" spans="1:18" s="160" customFormat="1" x14ac:dyDescent="0.2">
      <c r="A15" s="16" t="s">
        <v>12</v>
      </c>
      <c r="B15" s="102" t="str">
        <f>IFERROR(GETPIVOTDATA("SAMPLE_SIZE",'Table 1 3 Sample Pivot'!$A$3,"STAFF_GROUP",$A15,"PAYMENT_TYPE","PUBGRP_010_BASIC_PAY_PER_FTE")/12, "-")</f>
        <v>-</v>
      </c>
      <c r="C15" s="102" t="str">
        <f>IF($B15&lt;10,"",IFERROR(GETPIVOTDATA("SAMPLE_SIZE",'Table 3 Pivot 2'!$A$3,"STAFF_GROUP",$A15,"PAYMENT_TYPE",$A$5)/12, "-"))</f>
        <v>-</v>
      </c>
      <c r="E15" s="39" t="e">
        <f t="shared" si="1"/>
        <v>#VALUE!</v>
      </c>
      <c r="F15" s="23" t="str">
        <f>IF($B15&lt;10,"",IFERROR(GETPIVOTDATA("AMOUNT",'Table 3 Pivot 1'!$A$3,"STAFF_GROUP",$A15,"PAYMENT_TYPE",$A$5), "-"))</f>
        <v>-</v>
      </c>
      <c r="G15" s="23" t="str">
        <f>IF($B15&lt;10,"",IFERROR(GETPIVOTDATA("AMOUNT",'Table 1 3 Amount Pivot'!$A$3,"STAFF_GROUP",$A15,"PAYMENT_TYPE",$A$5), "-"))</f>
        <v>-</v>
      </c>
      <c r="H15" s="24" t="str">
        <f>IF($B15&lt;10,"",IFERROR(GETPIVOTDATA("SAMPLE_SIZE",'Table 1 3 Sample Pivot'!$A$3,"STAFF_GROUP",$A15,"PAYMENT_TYPE","PUBGRP_020_EARNINGS")/12, "-"))</f>
        <v>-</v>
      </c>
    </row>
    <row r="16" spans="1:18" s="160" customFormat="1" x14ac:dyDescent="0.2">
      <c r="A16" s="16" t="s">
        <v>7</v>
      </c>
      <c r="B16" s="102" t="str">
        <f>IFERROR(GETPIVOTDATA("SAMPLE_SIZE",'Table 1 3 Sample Pivot'!$A$3,"STAFF_GROUP",$A16,"PAYMENT_TYPE","PUBGRP_010_BASIC_PAY_PER_FTE")/12, "-")</f>
        <v>-</v>
      </c>
      <c r="C16" s="102" t="str">
        <f>IF($B16&lt;10,"",IFERROR(GETPIVOTDATA("SAMPLE_SIZE",'Table 3 Pivot 2'!$A$3,"STAFF_GROUP",$A16,"PAYMENT_TYPE",$A$5)/12, "-"))</f>
        <v>-</v>
      </c>
      <c r="E16" s="39" t="e">
        <f t="shared" si="1"/>
        <v>#VALUE!</v>
      </c>
      <c r="F16" s="23" t="str">
        <f>IF($B16&lt;10,"",IFERROR(GETPIVOTDATA("AMOUNT",'Table 3 Pivot 1'!$A$3,"STAFF_GROUP",$A16,"PAYMENT_TYPE",$A$5), "-"))</f>
        <v>-</v>
      </c>
      <c r="G16" s="23" t="str">
        <f>IF($B16&lt;10,"",IFERROR(GETPIVOTDATA("AMOUNT",'Table 1 3 Amount Pivot'!$A$3,"STAFF_GROUP",$A16,"PAYMENT_TYPE",$A$5), "-"))</f>
        <v>-</v>
      </c>
      <c r="H16" s="24" t="str">
        <f>IF($B16&lt;10,"",IFERROR(GETPIVOTDATA("SAMPLE_SIZE",'Table 1 3 Sample Pivot'!$A$3,"STAFF_GROUP",$A16,"PAYMENT_TYPE","PUBGRP_020_EARNINGS")/12, "-"))</f>
        <v>-</v>
      </c>
    </row>
    <row r="17" spans="1:8" s="160" customFormat="1" x14ac:dyDescent="0.2">
      <c r="A17" s="16" t="s">
        <v>11</v>
      </c>
      <c r="B17" s="102" t="str">
        <f>IFERROR(GETPIVOTDATA("SAMPLE_SIZE",'Table 1 3 Sample Pivot'!$A$3,"STAFF_GROUP",$A17,"PAYMENT_TYPE","PUBGRP_010_BASIC_PAY_PER_FTE")/12, "-")</f>
        <v>-</v>
      </c>
      <c r="C17" s="102" t="str">
        <f>IF($B17&lt;10,"",IFERROR(GETPIVOTDATA("SAMPLE_SIZE",'Table 3 Pivot 2'!$A$3,"STAFF_GROUP",$A17,"PAYMENT_TYPE",$A$5)/12, "-"))</f>
        <v>-</v>
      </c>
      <c r="E17" s="39" t="e">
        <f t="shared" si="1"/>
        <v>#VALUE!</v>
      </c>
      <c r="F17" s="23" t="str">
        <f>IF($B17&lt;10,"",IFERROR(GETPIVOTDATA("AMOUNT",'Table 3 Pivot 1'!$A$3,"STAFF_GROUP",$A17,"PAYMENT_TYPE",$A$5), "-"))</f>
        <v>-</v>
      </c>
      <c r="G17" s="23" t="str">
        <f>IF($B17&lt;10,"",IFERROR(GETPIVOTDATA("AMOUNT",'Table 1 3 Amount Pivot'!$A$3,"STAFF_GROUP",$A17,"PAYMENT_TYPE",$A$5), "-"))</f>
        <v>-</v>
      </c>
      <c r="H17" s="24" t="str">
        <f>IF($B17&lt;10,"",IFERROR(GETPIVOTDATA("SAMPLE_SIZE",'Table 1 3 Sample Pivot'!$A$3,"STAFF_GROUP",$A17,"PAYMENT_TYPE","PUBGRP_020_EARNINGS")/12, "-"))</f>
        <v>-</v>
      </c>
    </row>
    <row r="18" spans="1:8" s="160" customFormat="1" x14ac:dyDescent="0.2">
      <c r="A18" s="16" t="s">
        <v>6</v>
      </c>
      <c r="B18" s="102" t="str">
        <f>IFERROR(GETPIVOTDATA("SAMPLE_SIZE",'Table 1 3 Sample Pivot'!$A$3,"STAFF_GROUP",$A18,"PAYMENT_TYPE","PUBGRP_010_BASIC_PAY_PER_FTE")/12, "-")</f>
        <v>-</v>
      </c>
      <c r="C18" s="102" t="str">
        <f>IF($B18&lt;10,"",IFERROR(GETPIVOTDATA("SAMPLE_SIZE",'Table 3 Pivot 2'!$A$3,"STAFF_GROUP",$A18,"PAYMENT_TYPE",$A$5)/12, "-"))</f>
        <v>-</v>
      </c>
      <c r="E18" s="39" t="e">
        <f t="shared" si="1"/>
        <v>#VALUE!</v>
      </c>
      <c r="F18" s="23" t="str">
        <f>IF($B18&lt;10,"",IFERROR(GETPIVOTDATA("AMOUNT",'Table 3 Pivot 1'!$A$3,"STAFF_GROUP",$A18,"PAYMENT_TYPE",$A$5), "-"))</f>
        <v>-</v>
      </c>
      <c r="G18" s="23" t="str">
        <f>IF($B18&lt;10,"",IFERROR(GETPIVOTDATA("AMOUNT",'Table 1 3 Amount Pivot'!$A$3,"STAFF_GROUP",$A18,"PAYMENT_TYPE",$A$5), "-"))</f>
        <v>-</v>
      </c>
      <c r="H18" s="24" t="str">
        <f>IF($B18&lt;10,"",IFERROR(GETPIVOTDATA("SAMPLE_SIZE",'Table 1 3 Sample Pivot'!$A$3,"STAFF_GROUP",$A18,"PAYMENT_TYPE","PUBGRP_020_EARNINGS")/12, "-"))</f>
        <v>-</v>
      </c>
    </row>
    <row r="19" spans="1:8" s="160" customFormat="1" x14ac:dyDescent="0.2">
      <c r="A19" s="16" t="s">
        <v>9</v>
      </c>
      <c r="B19" s="102" t="str">
        <f>IFERROR(GETPIVOTDATA("SAMPLE_SIZE",'Table 1 3 Sample Pivot'!$A$3,"STAFF_GROUP",$A19,"PAYMENT_TYPE","PUBGRP_010_BASIC_PAY_PER_FTE")/12, "-")</f>
        <v>-</v>
      </c>
      <c r="C19" s="102" t="str">
        <f>IF($B19&lt;10,"",IFERROR(GETPIVOTDATA("SAMPLE_SIZE",'Table 3 Pivot 2'!$A$3,"STAFF_GROUP",$A19,"PAYMENT_TYPE",$A$5)/12, "-"))</f>
        <v>-</v>
      </c>
      <c r="E19" s="39" t="e">
        <f t="shared" si="1"/>
        <v>#VALUE!</v>
      </c>
      <c r="F19" s="23" t="str">
        <f>IF($B19&lt;10,"",IFERROR(GETPIVOTDATA("AMOUNT",'Table 3 Pivot 1'!$A$3,"STAFF_GROUP",$A19,"PAYMENT_TYPE",$A$5), "-"))</f>
        <v>-</v>
      </c>
      <c r="G19" s="23" t="str">
        <f>IF($B19&lt;10,"",IFERROR(GETPIVOTDATA("AMOUNT",'Table 1 3 Amount Pivot'!$A$3,"STAFF_GROUP",$A19,"PAYMENT_TYPE",$A$5), "-"))</f>
        <v>-</v>
      </c>
      <c r="H19" s="24" t="str">
        <f>IF($B19&lt;10,"",IFERROR(GETPIVOTDATA("SAMPLE_SIZE",'Table 1 3 Sample Pivot'!$A$3,"STAFF_GROUP",$A19,"PAYMENT_TYPE","PUBGRP_020_EARNINGS")/12, "-"))</f>
        <v>-</v>
      </c>
    </row>
    <row r="20" spans="1:8" s="119" customFormat="1" ht="28.5" customHeight="1" x14ac:dyDescent="0.25">
      <c r="A20" s="106" t="s">
        <v>20</v>
      </c>
      <c r="B20" s="97" t="str">
        <f>IFERROR(GETPIVOTDATA("SAMPLE_SIZE",'Table 1 3 Sample Pivot'!$A$3,"STAFF_GROUP",$A20,"PAYMENT_TYPE","PUBGRP_010_BASIC_PAY_PER_FTE")/12, "-")</f>
        <v>-</v>
      </c>
      <c r="C20" s="97" t="str">
        <f>IF($B20&lt;10,"",IFERROR(GETPIVOTDATA("SAMPLE_SIZE",'Table 3 Pivot 2'!$A$3,"STAFF_GROUP",$A20,"PAYMENT_TYPE",$A$5)/12, "-"))</f>
        <v>-</v>
      </c>
      <c r="E20" s="139" t="e">
        <f t="shared" si="1"/>
        <v>#VALUE!</v>
      </c>
      <c r="F20" s="101" t="str">
        <f>IF($B20&lt;10,"",IFERROR(GETPIVOTDATA("AMOUNT",'Table 3 Pivot 1'!$A$3,"STAFF_GROUP",$A20,"PAYMENT_TYPE",$A$5), "-"))</f>
        <v>-</v>
      </c>
      <c r="G20" s="101" t="str">
        <f>IF($B20&lt;10,"",IFERROR(GETPIVOTDATA("AMOUNT",'Table 1 3 Amount Pivot'!$A$3,"STAFF_GROUP",$A20,"PAYMENT_TYPE",$A$5), "-"))</f>
        <v>-</v>
      </c>
      <c r="H20" s="140" t="str">
        <f>IF($B20&lt;10,"",IFERROR(GETPIVOTDATA("SAMPLE_SIZE",'Table 1 3 Sample Pivot'!$A$3,"STAFF_GROUP",$A20,"PAYMENT_TYPE","PUBGRP_020_EARNINGS")/12, "-"))</f>
        <v>-</v>
      </c>
    </row>
    <row r="21" spans="1:8" s="119" customFormat="1" ht="15.75" x14ac:dyDescent="0.25">
      <c r="A21" s="106" t="s">
        <v>21</v>
      </c>
      <c r="B21" s="97" t="str">
        <f>IFERROR(GETPIVOTDATA("SAMPLE_SIZE",'Table 1 3 Sample Pivot'!$A$3,"STAFF_GROUP",$A21,"PAYMENT_TYPE","PUBGRP_010_BASIC_PAY_PER_FTE")/12, "-")</f>
        <v>-</v>
      </c>
      <c r="C21" s="97" t="str">
        <f>IF($B21&lt;10,"",IFERROR(GETPIVOTDATA("SAMPLE_SIZE",'Table 3 Pivot 2'!$A$3,"STAFF_GROUP",$A21,"PAYMENT_TYPE",$A$5)/12, "-"))</f>
        <v>-</v>
      </c>
      <c r="E21" s="139" t="e">
        <f t="shared" si="1"/>
        <v>#VALUE!</v>
      </c>
      <c r="F21" s="101" t="str">
        <f>IF($B21&lt;10,"",IFERROR(GETPIVOTDATA("AMOUNT",'Table 3 Pivot 1'!$A$3,"STAFF_GROUP",$A21,"PAYMENT_TYPE",$A$5), "-"))</f>
        <v>-</v>
      </c>
      <c r="G21" s="101" t="str">
        <f>IF($B21&lt;10,"",IFERROR(GETPIVOTDATA("AMOUNT",'Table 1 3 Amount Pivot'!$A$3,"STAFF_GROUP",$A21,"PAYMENT_TYPE",$A$5), "-"))</f>
        <v>-</v>
      </c>
      <c r="H21" s="140" t="str">
        <f>IF($B21&lt;10,"",IFERROR(GETPIVOTDATA("SAMPLE_SIZE",'Table 1 3 Sample Pivot'!$A$3,"STAFF_GROUP",$A21,"PAYMENT_TYPE","PUBGRP_020_EARNINGS")/12, "-"))</f>
        <v>-</v>
      </c>
    </row>
    <row r="22" spans="1:8" s="119" customFormat="1" ht="15.75" x14ac:dyDescent="0.25">
      <c r="A22" s="106" t="s">
        <v>176</v>
      </c>
      <c r="B22" s="97" t="str">
        <f>IFERROR(GETPIVOTDATA("SAMPLE_SIZE",'Table 1 3 Sample Pivot'!$A$3,"STAFF_GROUP",$A22,"PAYMENT_TYPE","PUBGRP_010_BASIC_PAY_PER_FTE")/12, "-")</f>
        <v>-</v>
      </c>
      <c r="C22" s="97" t="str">
        <f>IF($B22&lt;10,"",IFERROR(GETPIVOTDATA("SAMPLE_SIZE",'Table 3 Pivot 2'!$A$3,"STAFF_GROUP",$A22,"PAYMENT_TYPE",$A$5)/12, "-"))</f>
        <v>-</v>
      </c>
      <c r="E22" s="139" t="e">
        <f t="shared" si="1"/>
        <v>#VALUE!</v>
      </c>
      <c r="F22" s="101" t="str">
        <f>IF($B22&lt;10,"",IFERROR(GETPIVOTDATA("AMOUNT",'Table 3 Pivot 1'!$A$3,"STAFF_GROUP",$A22,"PAYMENT_TYPE",$A$5), "-"))</f>
        <v>-</v>
      </c>
      <c r="G22" s="101" t="str">
        <f>IF($B22&lt;10,"",IFERROR(GETPIVOTDATA("AMOUNT",'Table 1 3 Amount Pivot'!$A$3,"STAFF_GROUP",$A22,"PAYMENT_TYPE",$A$5), "-"))</f>
        <v>-</v>
      </c>
      <c r="H22" s="140" t="str">
        <f>IF($B22&lt;10,"",IFERROR(GETPIVOTDATA("SAMPLE_SIZE",'Table 1 3 Sample Pivot'!$A$3,"STAFF_GROUP",$A22,"PAYMENT_TYPE","PUBGRP_020_EARNINGS")/12, "-"))</f>
        <v>-</v>
      </c>
    </row>
    <row r="23" spans="1:8" s="119" customFormat="1" ht="15.75" x14ac:dyDescent="0.25">
      <c r="A23" s="106" t="s">
        <v>24</v>
      </c>
      <c r="B23" s="97" t="str">
        <f>IFERROR(GETPIVOTDATA("SAMPLE_SIZE",'Table 1 3 Sample Pivot'!$A$3,"STAFF_GROUP",$A23,"PAYMENT_TYPE","PUBGRP_010_BASIC_PAY_PER_FTE")/12, "-")</f>
        <v>-</v>
      </c>
      <c r="C23" s="97" t="str">
        <f>IF($B23&lt;10,"",IFERROR(GETPIVOTDATA("SAMPLE_SIZE",'Table 3 Pivot 2'!$A$3,"STAFF_GROUP",$A23,"PAYMENT_TYPE",$A$5)/12, "-"))</f>
        <v>-</v>
      </c>
      <c r="E23" s="139" t="e">
        <f t="shared" si="1"/>
        <v>#VALUE!</v>
      </c>
      <c r="F23" s="101" t="str">
        <f>IF($B23&lt;10,"",IFERROR(GETPIVOTDATA("AMOUNT",'Table 3 Pivot 1'!$A$3,"STAFF_GROUP",$A23,"PAYMENT_TYPE",$A$5), "-"))</f>
        <v>-</v>
      </c>
      <c r="G23" s="101" t="str">
        <f>IF($B23&lt;10,"",IFERROR(GETPIVOTDATA("AMOUNT",'Table 1 3 Amount Pivot'!$A$3,"STAFF_GROUP",$A23,"PAYMENT_TYPE",$A$5), "-"))</f>
        <v>-</v>
      </c>
      <c r="H23" s="140" t="str">
        <f>IF($B23&lt;10,"",IFERROR(GETPIVOTDATA("SAMPLE_SIZE",'Table 1 3 Sample Pivot'!$A$3,"STAFF_GROUP",$A23,"PAYMENT_TYPE","PUBGRP_020_EARNINGS")/12, "-"))</f>
        <v>-</v>
      </c>
    </row>
    <row r="24" spans="1:8" s="119" customFormat="1" ht="28.5" customHeight="1" x14ac:dyDescent="0.25">
      <c r="A24" s="36" t="s">
        <v>15</v>
      </c>
      <c r="B24" s="97" t="str">
        <f>IFERROR(GETPIVOTDATA("SAMPLE_SIZE",'Table 1 3 Sample Pivot'!$A$3,"STAFF_GROUP",$A24,"PAYMENT_TYPE","PUBGRP_010_BASIC_PAY_PER_FTE")/12, "-")</f>
        <v>-</v>
      </c>
      <c r="C24" s="97" t="str">
        <f>IF($B24&lt;10,"",IFERROR(GETPIVOTDATA("SAMPLE_SIZE",'Table 3 Pivot 2'!$A$3,"STAFF_GROUP",$A24,"PAYMENT_TYPE",$A$5)/12, "-"))</f>
        <v>-</v>
      </c>
      <c r="E24" s="139" t="e">
        <f t="shared" si="1"/>
        <v>#VALUE!</v>
      </c>
      <c r="F24" s="101" t="str">
        <f>IF($B24&lt;10,"",IFERROR(GETPIVOTDATA("AMOUNT",'Table 3 Pivot 1'!$A$3,"STAFF_GROUP",$A24,"PAYMENT_TYPE",$A$5), "-"))</f>
        <v>-</v>
      </c>
      <c r="G24" s="101" t="str">
        <f>IF($B24&lt;10,"",IFERROR(GETPIVOTDATA("AMOUNT",'Table 1 3 Amount Pivot'!$A$3,"STAFF_GROUP",$A24,"PAYMENT_TYPE",$A$5), "-"))</f>
        <v>-</v>
      </c>
      <c r="H24" s="140" t="str">
        <f>IF($B24&lt;10,"",IFERROR(GETPIVOTDATA("SAMPLE_SIZE",'Table 1 3 Sample Pivot'!$A$3,"STAFF_GROUP",$A24,"PAYMENT_TYPE","PUBGRP_020_EARNINGS")/12, "-"))</f>
        <v>-</v>
      </c>
    </row>
    <row r="25" spans="1:8" s="160" customFormat="1" x14ac:dyDescent="0.2">
      <c r="A25" s="14" t="s">
        <v>18</v>
      </c>
      <c r="B25" s="102" t="str">
        <f>IFERROR(GETPIVOTDATA("SAMPLE_SIZE",'Table 1 3 Sample Pivot'!$A$3,"STAFF_GROUP",$A25,"PAYMENT_TYPE","PUBGRP_010_BASIC_PAY_PER_FTE")/12, "-")</f>
        <v>-</v>
      </c>
      <c r="C25" s="102" t="str">
        <f>IF($B25&lt;10,"",IFERROR(GETPIVOTDATA("SAMPLE_SIZE",'Table 3 Pivot 2'!$A$3,"STAFF_GROUP",$A25,"PAYMENT_TYPE",$A$5)/12, "-"))</f>
        <v>-</v>
      </c>
      <c r="E25" s="39" t="e">
        <f t="shared" si="1"/>
        <v>#VALUE!</v>
      </c>
      <c r="F25" s="23" t="str">
        <f>IF($B25&lt;10,"",IFERROR(GETPIVOTDATA("AMOUNT",'Table 3 Pivot 1'!$A$3,"STAFF_GROUP",$A25,"PAYMENT_TYPE",$A$5), "-"))</f>
        <v>-</v>
      </c>
      <c r="G25" s="23" t="str">
        <f>IF($B25&lt;10,"",IFERROR(GETPIVOTDATA("AMOUNT",'Table 1 3 Amount Pivot'!$A$3,"STAFF_GROUP",$A25,"PAYMENT_TYPE",$A$5), "-"))</f>
        <v>-</v>
      </c>
      <c r="H25" s="24" t="str">
        <f>IF($B25&lt;10,"",IFERROR(GETPIVOTDATA("SAMPLE_SIZE",'Table 1 3 Sample Pivot'!$A$3,"STAFF_GROUP",$A25,"PAYMENT_TYPE","PUBGRP_020_EARNINGS")/12, "-"))</f>
        <v>-</v>
      </c>
    </row>
    <row r="26" spans="1:8" s="160" customFormat="1" x14ac:dyDescent="0.2">
      <c r="A26" s="14" t="s">
        <v>177</v>
      </c>
      <c r="B26" s="102" t="str">
        <f>IFERROR(GETPIVOTDATA("SAMPLE_SIZE",'Table 1 3 Sample Pivot'!$A$3,"STAFF_GROUP",$A26,"PAYMENT_TYPE","PUBGRP_010_BASIC_PAY_PER_FTE")/12, "-")</f>
        <v>-</v>
      </c>
      <c r="C26" s="102" t="str">
        <f>IF($B26&lt;10,"",IFERROR(GETPIVOTDATA("SAMPLE_SIZE",'Table 3 Pivot 2'!$A$3,"STAFF_GROUP",$A26,"PAYMENT_TYPE",$A$5)/12, "-"))</f>
        <v>-</v>
      </c>
      <c r="E26" s="39" t="e">
        <f t="shared" si="1"/>
        <v>#VALUE!</v>
      </c>
      <c r="F26" s="23" t="str">
        <f>IF($B26&lt;10,"",IFERROR(GETPIVOTDATA("AMOUNT",'Table 3 Pivot 1'!$A$3,"STAFF_GROUP",$A26,"PAYMENT_TYPE",$A$5), "-"))</f>
        <v>-</v>
      </c>
      <c r="G26" s="23" t="str">
        <f>IF($B26&lt;10,"",IFERROR(GETPIVOTDATA("AMOUNT",'Table 1 3 Amount Pivot'!$A$3,"STAFF_GROUP",$A26,"PAYMENT_TYPE",$A$5), "-"))</f>
        <v>-</v>
      </c>
      <c r="H26" s="24" t="str">
        <f>IF($B26&lt;10,"",IFERROR(GETPIVOTDATA("SAMPLE_SIZE",'Table 1 3 Sample Pivot'!$A$3,"STAFF_GROUP",$A26,"PAYMENT_TYPE","PUBGRP_020_EARNINGS")/12, "-"))</f>
        <v>-</v>
      </c>
    </row>
    <row r="27" spans="1:8" s="160" customFormat="1" x14ac:dyDescent="0.2">
      <c r="A27" s="14" t="s">
        <v>23</v>
      </c>
      <c r="B27" s="102" t="str">
        <f>IFERROR(GETPIVOTDATA("SAMPLE_SIZE",'Table 1 3 Sample Pivot'!$A$3,"STAFF_GROUP",$A27,"PAYMENT_TYPE","PUBGRP_010_BASIC_PAY_PER_FTE")/12, "-")</f>
        <v>-</v>
      </c>
      <c r="C27" s="102" t="str">
        <f>IF($B27&lt;10,"",IFERROR(GETPIVOTDATA("SAMPLE_SIZE",'Table 3 Pivot 2'!$A$3,"STAFF_GROUP",$A27,"PAYMENT_TYPE",$A$5)/12, "-"))</f>
        <v>-</v>
      </c>
      <c r="E27" s="39" t="e">
        <f t="shared" si="1"/>
        <v>#VALUE!</v>
      </c>
      <c r="F27" s="23" t="str">
        <f>IF($B27&lt;10,"",IFERROR(GETPIVOTDATA("AMOUNT",'Table 3 Pivot 1'!$A$3,"STAFF_GROUP",$A27,"PAYMENT_TYPE",$A$5), "-"))</f>
        <v>-</v>
      </c>
      <c r="G27" s="23" t="str">
        <f>IF($B27&lt;10,"",IFERROR(GETPIVOTDATA("AMOUNT",'Table 1 3 Amount Pivot'!$A$3,"STAFF_GROUP",$A27,"PAYMENT_TYPE",$A$5), "-"))</f>
        <v>-</v>
      </c>
      <c r="H27" s="24" t="str">
        <f>IF($B27&lt;10,"",IFERROR(GETPIVOTDATA("SAMPLE_SIZE",'Table 1 3 Sample Pivot'!$A$3,"STAFF_GROUP",$A27,"PAYMENT_TYPE","PUBGRP_020_EARNINGS")/12, "-"))</f>
        <v>-</v>
      </c>
    </row>
    <row r="28" spans="1:8" s="119" customFormat="1" ht="28.5" customHeight="1" x14ac:dyDescent="0.25">
      <c r="A28" s="36" t="s">
        <v>14</v>
      </c>
      <c r="B28" s="97" t="str">
        <f>IFERROR(GETPIVOTDATA("SAMPLE_SIZE",'Table 1 3 Sample Pivot'!$A$3,"STAFF_GROUP",$A28,"PAYMENT_TYPE","PUBGRP_010_BASIC_PAY_PER_FTE")/12, "-")</f>
        <v>-</v>
      </c>
      <c r="C28" s="97" t="str">
        <f>IF($B28&lt;10,"",IFERROR(GETPIVOTDATA("SAMPLE_SIZE",'Table 3 Pivot 2'!$A$3,"STAFF_GROUP",$A28,"PAYMENT_TYPE",$A$5)/12, "-"))</f>
        <v>-</v>
      </c>
      <c r="E28" s="139" t="e">
        <f t="shared" si="1"/>
        <v>#VALUE!</v>
      </c>
      <c r="F28" s="101" t="str">
        <f>IF($B28&lt;10,"",IFERROR(GETPIVOTDATA("AMOUNT",'Table 3 Pivot 1'!$A$3,"STAFF_GROUP",$A28,"PAYMENT_TYPE",$A$5), "-"))</f>
        <v>-</v>
      </c>
      <c r="G28" s="101" t="str">
        <f>IF($B28&lt;10,"",IFERROR(GETPIVOTDATA("AMOUNT",'Table 1 3 Amount Pivot'!$A$3,"STAFF_GROUP",$A28,"PAYMENT_TYPE",$A$5), "-"))</f>
        <v>-</v>
      </c>
      <c r="H28" s="140" t="str">
        <f>IF($B28&lt;10,"",IFERROR(GETPIVOTDATA("SAMPLE_SIZE",'Table 1 3 Sample Pivot'!$A$3,"STAFF_GROUP",$A28,"PAYMENT_TYPE","PUBGRP_020_EARNINGS")/12, "-"))</f>
        <v>-</v>
      </c>
    </row>
    <row r="29" spans="1:8" s="160" customFormat="1" x14ac:dyDescent="0.2">
      <c r="A29" s="14" t="s">
        <v>16</v>
      </c>
      <c r="B29" s="102" t="str">
        <f>IFERROR(GETPIVOTDATA("SAMPLE_SIZE",'Table 1 3 Sample Pivot'!$A$3,"STAFF_GROUP",$A29,"PAYMENT_TYPE","PUBGRP_010_BASIC_PAY_PER_FTE")/12, "-")</f>
        <v>-</v>
      </c>
      <c r="C29" s="102" t="str">
        <f>IF($B29&lt;10,"",IFERROR(GETPIVOTDATA("SAMPLE_SIZE",'Table 3 Pivot 2'!$A$3,"STAFF_GROUP",$A29,"PAYMENT_TYPE",$A$5)/12, "-"))</f>
        <v>-</v>
      </c>
      <c r="E29" s="39" t="e">
        <f t="shared" si="1"/>
        <v>#VALUE!</v>
      </c>
      <c r="F29" s="23" t="str">
        <f>IF($B29&lt;10,"",IFERROR(GETPIVOTDATA("AMOUNT",'Table 3 Pivot 1'!$A$3,"STAFF_GROUP",$A29,"PAYMENT_TYPE",$A$5), "-"))</f>
        <v>-</v>
      </c>
      <c r="G29" s="23" t="str">
        <f>IF($B29&lt;10,"",IFERROR(GETPIVOTDATA("AMOUNT",'Table 1 3 Amount Pivot'!$A$3,"STAFF_GROUP",$A29,"PAYMENT_TYPE",$A$5), "-"))</f>
        <v>-</v>
      </c>
      <c r="H29" s="24" t="str">
        <f>IF($B29&lt;10,"",IFERROR(GETPIVOTDATA("SAMPLE_SIZE",'Table 1 3 Sample Pivot'!$A$3,"STAFF_GROUP",$A29,"PAYMENT_TYPE","PUBGRP_020_EARNINGS")/12, "-"))</f>
        <v>-</v>
      </c>
    </row>
    <row r="30" spans="1:8" s="160" customFormat="1" x14ac:dyDescent="0.2">
      <c r="A30" s="14" t="s">
        <v>25</v>
      </c>
      <c r="B30" s="102" t="str">
        <f>IFERROR(GETPIVOTDATA("SAMPLE_SIZE",'Table 1 3 Sample Pivot'!$A$3,"STAFF_GROUP",$A30,"PAYMENT_TYPE","PUBGRP_010_BASIC_PAY_PER_FTE")/12, "-")</f>
        <v>-</v>
      </c>
      <c r="C30" s="102" t="str">
        <f>IF($B30&lt;10,"",IFERROR(GETPIVOTDATA("SAMPLE_SIZE",'Table 3 Pivot 2'!$A$3,"STAFF_GROUP",$A30,"PAYMENT_TYPE",$A$5)/12, "-"))</f>
        <v>-</v>
      </c>
      <c r="E30" s="39" t="e">
        <f t="shared" si="1"/>
        <v>#VALUE!</v>
      </c>
      <c r="F30" s="23" t="str">
        <f>IF($B30&lt;10,"",IFERROR(GETPIVOTDATA("AMOUNT",'Table 3 Pivot 1'!$A$3,"STAFF_GROUP",$A30,"PAYMENT_TYPE",$A$5), "-"))</f>
        <v>-</v>
      </c>
      <c r="G30" s="23" t="str">
        <f>IF($B30&lt;10,"",IFERROR(GETPIVOTDATA("AMOUNT",'Table 1 3 Amount Pivot'!$A$3,"STAFF_GROUP",$A30,"PAYMENT_TYPE",$A$5), "-"))</f>
        <v>-</v>
      </c>
      <c r="H30" s="24" t="str">
        <f>IF($B30&lt;10,"",IFERROR(GETPIVOTDATA("SAMPLE_SIZE",'Table 1 3 Sample Pivot'!$A$3,"STAFF_GROUP",$A30,"PAYMENT_TYPE","PUBGRP_020_EARNINGS")/12, "-"))</f>
        <v>-</v>
      </c>
    </row>
    <row r="31" spans="1:8" s="160" customFormat="1" x14ac:dyDescent="0.2">
      <c r="A31" s="14" t="s">
        <v>17</v>
      </c>
      <c r="B31" s="102" t="str">
        <f>IFERROR(GETPIVOTDATA("SAMPLE_SIZE",'Table 1 3 Sample Pivot'!$A$3,"STAFF_GROUP",$A31,"PAYMENT_TYPE","PUBGRP_010_BASIC_PAY_PER_FTE")/12, "-")</f>
        <v>-</v>
      </c>
      <c r="C31" s="102" t="str">
        <f>IF($B31&lt;10,"",IFERROR(GETPIVOTDATA("SAMPLE_SIZE",'Table 3 Pivot 2'!$A$3,"STAFF_GROUP",$A31,"PAYMENT_TYPE",$A$5)/12, "-"))</f>
        <v>-</v>
      </c>
      <c r="E31" s="39" t="e">
        <f t="shared" si="1"/>
        <v>#VALUE!</v>
      </c>
      <c r="F31" s="23" t="str">
        <f>IF($B31&lt;10,"",IFERROR(GETPIVOTDATA("AMOUNT",'Table 3 Pivot 1'!$A$3,"STAFF_GROUP",$A31,"PAYMENT_TYPE",$A$5), "-"))</f>
        <v>-</v>
      </c>
      <c r="G31" s="23" t="str">
        <f>IF($B31&lt;10,"",IFERROR(GETPIVOTDATA("AMOUNT",'Table 1 3 Amount Pivot'!$A$3,"STAFF_GROUP",$A31,"PAYMENT_TYPE",$A$5), "-"))</f>
        <v>-</v>
      </c>
      <c r="H31" s="24" t="str">
        <f>IF($B31&lt;10,"",IFERROR(GETPIVOTDATA("SAMPLE_SIZE",'Table 1 3 Sample Pivot'!$A$3,"STAFF_GROUP",$A31,"PAYMENT_TYPE","PUBGRP_020_EARNINGS")/12, "-"))</f>
        <v>-</v>
      </c>
    </row>
    <row r="32" spans="1:8" s="160" customFormat="1" x14ac:dyDescent="0.2">
      <c r="A32" s="14" t="s">
        <v>19</v>
      </c>
      <c r="B32" s="102" t="str">
        <f>IFERROR(GETPIVOTDATA("SAMPLE_SIZE",'Table 1 3 Sample Pivot'!$A$3,"STAFF_GROUP",$A32,"PAYMENT_TYPE","PUBGRP_010_BASIC_PAY_PER_FTE")/12, "-")</f>
        <v>-</v>
      </c>
      <c r="C32" s="102" t="str">
        <f>IF($B32&lt;10,"",IFERROR(GETPIVOTDATA("SAMPLE_SIZE",'Table 3 Pivot 2'!$A$3,"STAFF_GROUP",$A32,"PAYMENT_TYPE",$A$5)/12, "-"))</f>
        <v>-</v>
      </c>
      <c r="E32" s="39" t="e">
        <f t="shared" si="1"/>
        <v>#VALUE!</v>
      </c>
      <c r="F32" s="23" t="str">
        <f>IF($B32&lt;10,"",IFERROR(GETPIVOTDATA("AMOUNT",'Table 3 Pivot 1'!$A$3,"STAFF_GROUP",$A32,"PAYMENT_TYPE",$A$5), "-"))</f>
        <v>-</v>
      </c>
      <c r="G32" s="23" t="str">
        <f>IF($B32&lt;10,"",IFERROR(GETPIVOTDATA("AMOUNT",'Table 1 3 Amount Pivot'!$A$3,"STAFF_GROUP",$A32,"PAYMENT_TYPE",$A$5), "-"))</f>
        <v>-</v>
      </c>
      <c r="H32" s="24"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C50" s="34"/>
      <c r="D50" s="34"/>
      <c r="E50" s="34"/>
      <c r="F50" s="37"/>
      <c r="G50" s="34"/>
      <c r="H50" s="34"/>
    </row>
    <row r="51" spans="1:8" x14ac:dyDescent="0.2">
      <c r="A51" s="22"/>
      <c r="B51" s="22"/>
      <c r="C51" s="34"/>
      <c r="D51" s="34"/>
      <c r="E51" s="34"/>
      <c r="F51" s="37"/>
      <c r="G51" s="34"/>
      <c r="H51" s="34"/>
    </row>
  </sheetData>
  <conditionalFormatting sqref="B3">
    <cfRule type="cellIs" dxfId="21" priority="1" operator="notEqual">
      <formula>$B$4</formula>
    </cfRule>
    <cfRule type="cellIs" dxfId="20" priority="2" operator="equal">
      <formula>$B$4</formula>
    </cfRule>
  </conditionalFormatting>
  <conditionalFormatting sqref="B7:B33">
    <cfRule type="cellIs" dxfId="19" priority="3" operator="lessThan">
      <formula>10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BB65E-478E-4386-9FA9-67AF40E012D9}">
  <dimension ref="A1:R51"/>
  <sheetViews>
    <sheetView zoomScale="70" zoomScaleNormal="70" workbookViewId="0"/>
  </sheetViews>
  <sheetFormatPr defaultRowHeight="15" x14ac:dyDescent="0.2"/>
  <cols>
    <col min="1" max="1" width="39.21875" style="34" customWidth="1"/>
    <col min="2" max="2" width="19.88671875" style="34" customWidth="1"/>
    <col min="3" max="3" width="8" bestFit="1" customWidth="1"/>
    <col min="4" max="4" width="8.109375" customWidth="1"/>
    <col min="5" max="8" width="14.109375" customWidth="1"/>
  </cols>
  <sheetData>
    <row r="1" spans="1:18" x14ac:dyDescent="0.2">
      <c r="A1" s="36" t="s">
        <v>170</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87</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97" t="str">
        <f>IFERROR(GETPIVOTDATA("SAMPLE_SIZE",'Table 1 3 Sample Pivot'!$A$3,"STAFF_GROUP",$A7,"PAYMENT_TYPE","PUBGRP_010_BASIC_PAY_PER_FTE")/12, "-")</f>
        <v>-</v>
      </c>
      <c r="C7" s="97" t="str">
        <f>IF($B7&lt;10,"",IFERROR(GETPIVOTDATA("SAMPLE_SIZE",'Table 3 Pivot 2'!$A$3,"STAFF_GROUP",$A7,"PAYMENT_TYPE",$A$5)/12, "-"))</f>
        <v>-</v>
      </c>
      <c r="E7" s="139" t="e">
        <f t="shared" ref="E7" si="0">IF($B7&lt;10,"",C7/H7)</f>
        <v>#VALUE!</v>
      </c>
      <c r="F7" s="101" t="str">
        <f>IF($B7&lt;10,"",IFERROR(GETPIVOTDATA("AMOUNT",'Table 3 Pivot 1'!$A$3,"STAFF_GROUP",$A7,"PAYMENT_TYPE",$A$5), "-"))</f>
        <v>-</v>
      </c>
      <c r="G7" s="101" t="str">
        <f>IF($B7&lt;10,"",IFERROR(GETPIVOTDATA("AMOUNT",'Table 1 3 Amount Pivot'!$A$3,"STAFF_GROUP",$A7,"PAYMENT_TYPE",$A$5), "-"))</f>
        <v>-</v>
      </c>
      <c r="H7" s="140" t="str">
        <f>IF($B7&lt;10,"",IFERROR(GETPIVOTDATA("SAMPLE_SIZE",'Table 1 3 Sample Pivot'!$A$3,"STAFF_GROUP",$A7,"PAYMENT_TYPE","PUBGRP_020_EARNINGS")/12, "-"))</f>
        <v>-</v>
      </c>
    </row>
    <row r="8" spans="1:18" s="119" customFormat="1" ht="28.5" customHeight="1" x14ac:dyDescent="0.25">
      <c r="A8" s="13" t="s">
        <v>3</v>
      </c>
      <c r="B8" s="97" t="str">
        <f>IFERROR(GETPIVOTDATA("SAMPLE_SIZE",'Table 1 3 Sample Pivot'!$A$3,"STAFF_GROUP",$A8,"PAYMENT_TYPE","PUBGRP_010_BASIC_PAY_PER_FTE")/12, "-")</f>
        <v>-</v>
      </c>
      <c r="C8" s="97" t="str">
        <f>IF($B8&lt;10,"",IFERROR(GETPIVOTDATA("SAMPLE_SIZE",'Table 3 Pivot 2'!$A$3,"STAFF_GROUP",$A8,"PAYMENT_TYPE",$A$5)/12, "-"))</f>
        <v>-</v>
      </c>
      <c r="E8" s="139" t="e">
        <f t="shared" ref="E8:E33" si="1">IF($B8&lt;10,"",C8/H8)</f>
        <v>#VALUE!</v>
      </c>
      <c r="F8" s="101" t="str">
        <f>IF($B8&lt;10,"",IFERROR(GETPIVOTDATA("AMOUNT",'Table 3 Pivot 1'!$A$3,"STAFF_GROUP",$A8,"PAYMENT_TYPE",$A$5), "-"))</f>
        <v>-</v>
      </c>
      <c r="G8" s="101" t="str">
        <f>IF($B8&lt;10,"",IFERROR(GETPIVOTDATA("AMOUNT",'Table 1 3 Amount Pivot'!$A$3,"STAFF_GROUP",$A8,"PAYMENT_TYPE",$A$5), "-"))</f>
        <v>-</v>
      </c>
      <c r="H8" s="140" t="str">
        <f>IF($B8&lt;10,"",IFERROR(GETPIVOTDATA("SAMPLE_SIZE",'Table 1 3 Sample Pivot'!$A$3,"STAFF_GROUP",$A8,"PAYMENT_TYPE","PUBGRP_020_EARNINGS")/12, "-"))</f>
        <v>-</v>
      </c>
    </row>
    <row r="9" spans="1:18" s="119" customFormat="1" ht="28.5" customHeight="1" x14ac:dyDescent="0.25">
      <c r="A9" s="13" t="s">
        <v>48</v>
      </c>
      <c r="B9" s="97" t="str">
        <f>IFERROR(GETPIVOTDATA("SAMPLE_SIZE",'Table 1 3 Sample Pivot'!$A$3,"STAFF_GROUP",$A9,"PAYMENT_TYPE","PUBGRP_010_BASIC_PAY_PER_FTE")/12, "-")</f>
        <v>-</v>
      </c>
      <c r="C9" s="97" t="str">
        <f>IF($B9&lt;10,"",IFERROR(GETPIVOTDATA("SAMPLE_SIZE",'Table 3 Pivot 2'!$A$3,"STAFF_GROUP",$A9,"PAYMENT_TYPE",$A$5)/12, "-"))</f>
        <v>-</v>
      </c>
      <c r="E9" s="139" t="e">
        <f t="shared" si="1"/>
        <v>#VALUE!</v>
      </c>
      <c r="F9" s="101" t="str">
        <f>IF($B9&lt;10,"",IFERROR(GETPIVOTDATA("AMOUNT",'Table 3 Pivot 1'!$A$3,"STAFF_GROUP",$A9,"PAYMENT_TYPE",$A$5), "-"))</f>
        <v>-</v>
      </c>
      <c r="G9" s="101" t="str">
        <f>IF($B9&lt;10,"",IFERROR(GETPIVOTDATA("AMOUNT",'Table 1 3 Amount Pivot'!$A$3,"STAFF_GROUP",$A9,"PAYMENT_TYPE",$A$5), "-"))</f>
        <v>-</v>
      </c>
      <c r="H9" s="140" t="str">
        <f>IF($B9&lt;10,"",IFERROR(GETPIVOTDATA("SAMPLE_SIZE",'Table 1 3 Sample Pivot'!$A$3,"STAFF_GROUP",$A9,"PAYMENT_TYPE","PUBGRP_020_EARNINGS")/12, "-"))</f>
        <v>-</v>
      </c>
    </row>
    <row r="10" spans="1:18" s="160" customFormat="1" x14ac:dyDescent="0.2">
      <c r="A10" s="14" t="s">
        <v>13</v>
      </c>
      <c r="B10" s="102" t="str">
        <f>IFERROR(GETPIVOTDATA("SAMPLE_SIZE",'Table 1 3 Sample Pivot'!$A$3,"STAFF_GROUP",$A10,"PAYMENT_TYPE","PUBGRP_010_BASIC_PAY_PER_FTE")/12, "-")</f>
        <v>-</v>
      </c>
      <c r="C10" s="102" t="str">
        <f>IF($B10&lt;10,"",IFERROR(GETPIVOTDATA("SAMPLE_SIZE",'Table 3 Pivot 2'!$A$3,"STAFF_GROUP",$A10,"PAYMENT_TYPE",$A$5)/12, "-"))</f>
        <v>-</v>
      </c>
      <c r="E10" s="39" t="e">
        <f t="shared" si="1"/>
        <v>#VALUE!</v>
      </c>
      <c r="F10" s="23" t="str">
        <f>IF($B10&lt;10,"",IFERROR(GETPIVOTDATA("AMOUNT",'Table 3 Pivot 1'!$A$3,"STAFF_GROUP",$A10,"PAYMENT_TYPE",$A$5), "-"))</f>
        <v>-</v>
      </c>
      <c r="G10" s="23" t="str">
        <f>IF($B10&lt;10,"",IFERROR(GETPIVOTDATA("AMOUNT",'Table 1 3 Amount Pivot'!$A$3,"STAFF_GROUP",$A10,"PAYMENT_TYPE",$A$5), "-"))</f>
        <v>-</v>
      </c>
      <c r="H10" s="24" t="str">
        <f>IF($B10&lt;10,"",IFERROR(GETPIVOTDATA("SAMPLE_SIZE",'Table 1 3 Sample Pivot'!$A$3,"STAFF_GROUP",$A10,"PAYMENT_TYPE","PUBGRP_020_EARNINGS")/12, "-"))</f>
        <v>-</v>
      </c>
    </row>
    <row r="11" spans="1:18" s="160" customFormat="1" x14ac:dyDescent="0.2">
      <c r="A11" s="38" t="s">
        <v>10</v>
      </c>
      <c r="B11" s="102" t="str">
        <f>IFERROR(GETPIVOTDATA("SAMPLE_SIZE",'Table 1 3 Sample Pivot'!$A$3,"STAFF_GROUP",$A11,"PAYMENT_TYPE","PUBGRP_010_BASIC_PAY_PER_FTE")/12, "-")</f>
        <v>-</v>
      </c>
      <c r="C11" s="102" t="str">
        <f>IF($B11&lt;10,"",IFERROR(GETPIVOTDATA("SAMPLE_SIZE",'Table 3 Pivot 2'!$A$3,"STAFF_GROUP",$A11,"PAYMENT_TYPE",$A$5)/12, "-"))</f>
        <v>-</v>
      </c>
      <c r="E11" s="39" t="e">
        <f t="shared" si="1"/>
        <v>#VALUE!</v>
      </c>
      <c r="F11" s="23" t="str">
        <f>IF($B11&lt;10,"",IFERROR(GETPIVOTDATA("AMOUNT",'Table 3 Pivot 1'!$A$3,"STAFF_GROUP",$A11,"PAYMENT_TYPE",$A$5), "-"))</f>
        <v>-</v>
      </c>
      <c r="G11" s="23" t="str">
        <f>IF($B11&lt;10,"",IFERROR(GETPIVOTDATA("AMOUNT",'Table 1 3 Amount Pivot'!$A$3,"STAFF_GROUP",$A11,"PAYMENT_TYPE",$A$5), "-"))</f>
        <v>-</v>
      </c>
      <c r="H11" s="24" t="str">
        <f>IF($B11&lt;10,"",IFERROR(GETPIVOTDATA("SAMPLE_SIZE",'Table 1 3 Sample Pivot'!$A$3,"STAFF_GROUP",$A11,"PAYMENT_TYPE","PUBGRP_020_EARNINGS")/12, "-"))</f>
        <v>-</v>
      </c>
    </row>
    <row r="12" spans="1:18" s="160" customFormat="1" x14ac:dyDescent="0.2">
      <c r="A12" s="16" t="s">
        <v>8</v>
      </c>
      <c r="B12" s="102" t="str">
        <f>IFERROR(GETPIVOTDATA("SAMPLE_SIZE",'Table 1 3 Sample Pivot'!$A$3,"STAFF_GROUP",$A12,"PAYMENT_TYPE","PUBGRP_010_BASIC_PAY_PER_FTE")/12, "-")</f>
        <v>-</v>
      </c>
      <c r="C12" s="102" t="str">
        <f>IF($B12&lt;10,"",IFERROR(GETPIVOTDATA("SAMPLE_SIZE",'Table 3 Pivot 2'!$A$3,"STAFF_GROUP",$A12,"PAYMENT_TYPE",$A$5)/12, "-"))</f>
        <v>-</v>
      </c>
      <c r="E12" s="39" t="e">
        <f t="shared" si="1"/>
        <v>#VALUE!</v>
      </c>
      <c r="F12" s="23" t="str">
        <f>IF($B12&lt;10,"",IFERROR(GETPIVOTDATA("AMOUNT",'Table 3 Pivot 1'!$A$3,"STAFF_GROUP",$A12,"PAYMENT_TYPE",$A$5), "-"))</f>
        <v>-</v>
      </c>
      <c r="G12" s="23" t="str">
        <f>IF($B12&lt;10,"",IFERROR(GETPIVOTDATA("AMOUNT",'Table 1 3 Amount Pivot'!$A$3,"STAFF_GROUP",$A12,"PAYMENT_TYPE",$A$5), "-"))</f>
        <v>-</v>
      </c>
      <c r="H12" s="24" t="str">
        <f>IF($B12&lt;10,"",IFERROR(GETPIVOTDATA("SAMPLE_SIZE",'Table 1 3 Sample Pivot'!$A$3,"STAFF_GROUP",$A12,"PAYMENT_TYPE","PUBGRP_020_EARNINGS")/12, "-"))</f>
        <v>-</v>
      </c>
    </row>
    <row r="13" spans="1:18" s="160" customFormat="1" x14ac:dyDescent="0.2">
      <c r="A13" s="16" t="s">
        <v>5</v>
      </c>
      <c r="B13" s="102" t="str">
        <f>IFERROR(GETPIVOTDATA("SAMPLE_SIZE",'Table 1 3 Sample Pivot'!$A$3,"STAFF_GROUP",$A13,"PAYMENT_TYPE","PUBGRP_010_BASIC_PAY_PER_FTE")/12, "-")</f>
        <v>-</v>
      </c>
      <c r="C13" s="102" t="str">
        <f>IF($B13&lt;10,"",IFERROR(GETPIVOTDATA("SAMPLE_SIZE",'Table 3 Pivot 2'!$A$3,"STAFF_GROUP",$A13,"PAYMENT_TYPE",$A$5)/12, "-"))</f>
        <v>-</v>
      </c>
      <c r="E13" s="39" t="e">
        <f t="shared" si="1"/>
        <v>#VALUE!</v>
      </c>
      <c r="F13" s="23" t="str">
        <f>IF($B13&lt;10,"",IFERROR(GETPIVOTDATA("AMOUNT",'Table 3 Pivot 1'!$A$3,"STAFF_GROUP",$A13,"PAYMENT_TYPE",$A$5), "-"))</f>
        <v>-</v>
      </c>
      <c r="G13" s="23" t="str">
        <f>IF($B13&lt;10,"",IFERROR(GETPIVOTDATA("AMOUNT",'Table 1 3 Amount Pivot'!$A$3,"STAFF_GROUP",$A13,"PAYMENT_TYPE",$A$5), "-"))</f>
        <v>-</v>
      </c>
      <c r="H13" s="24" t="str">
        <f>IF($B13&lt;10,"",IFERROR(GETPIVOTDATA("SAMPLE_SIZE",'Table 1 3 Sample Pivot'!$A$3,"STAFF_GROUP",$A13,"PAYMENT_TYPE","PUBGRP_020_EARNINGS")/12, "-"))</f>
        <v>-</v>
      </c>
    </row>
    <row r="14" spans="1:18" s="160" customFormat="1" x14ac:dyDescent="0.2">
      <c r="A14" s="14" t="s">
        <v>4</v>
      </c>
      <c r="B14" s="102" t="str">
        <f>IFERROR(GETPIVOTDATA("SAMPLE_SIZE",'Table 1 3 Sample Pivot'!$A$3,"STAFF_GROUP",$A14,"PAYMENT_TYPE","PUBGRP_010_BASIC_PAY_PER_FTE")/12, "-")</f>
        <v>-</v>
      </c>
      <c r="C14" s="102" t="str">
        <f>IF($B14&lt;10,"",IFERROR(GETPIVOTDATA("SAMPLE_SIZE",'Table 3 Pivot 2'!$A$3,"STAFF_GROUP",$A14,"PAYMENT_TYPE",$A$5)/12, "-"))</f>
        <v>-</v>
      </c>
      <c r="E14" s="39" t="e">
        <f t="shared" si="1"/>
        <v>#VALUE!</v>
      </c>
      <c r="F14" s="23" t="str">
        <f>IF($B14&lt;10,"",IFERROR(GETPIVOTDATA("AMOUNT",'Table 3 Pivot 1'!$A$3,"STAFF_GROUP",$A14,"PAYMENT_TYPE",$A$5), "-"))</f>
        <v>-</v>
      </c>
      <c r="G14" s="23" t="str">
        <f>IF($B14&lt;10,"",IFERROR(GETPIVOTDATA("AMOUNT",'Table 1 3 Amount Pivot'!$A$3,"STAFF_GROUP",$A14,"PAYMENT_TYPE",$A$5), "-"))</f>
        <v>-</v>
      </c>
      <c r="H14" s="24" t="str">
        <f>IF($B14&lt;10,"",IFERROR(GETPIVOTDATA("SAMPLE_SIZE",'Table 1 3 Sample Pivot'!$A$3,"STAFF_GROUP",$A14,"PAYMENT_TYPE","PUBGRP_020_EARNINGS")/12, "-"))</f>
        <v>-</v>
      </c>
    </row>
    <row r="15" spans="1:18" s="160" customFormat="1" x14ac:dyDescent="0.2">
      <c r="A15" s="16" t="s">
        <v>12</v>
      </c>
      <c r="B15" s="102" t="str">
        <f>IFERROR(GETPIVOTDATA("SAMPLE_SIZE",'Table 1 3 Sample Pivot'!$A$3,"STAFF_GROUP",$A15,"PAYMENT_TYPE","PUBGRP_010_BASIC_PAY_PER_FTE")/12, "-")</f>
        <v>-</v>
      </c>
      <c r="C15" s="102" t="str">
        <f>IF($B15&lt;10,"",IFERROR(GETPIVOTDATA("SAMPLE_SIZE",'Table 3 Pivot 2'!$A$3,"STAFF_GROUP",$A15,"PAYMENT_TYPE",$A$5)/12, "-"))</f>
        <v>-</v>
      </c>
      <c r="E15" s="39" t="e">
        <f t="shared" si="1"/>
        <v>#VALUE!</v>
      </c>
      <c r="F15" s="23" t="str">
        <f>IF($B15&lt;10,"",IFERROR(GETPIVOTDATA("AMOUNT",'Table 3 Pivot 1'!$A$3,"STAFF_GROUP",$A15,"PAYMENT_TYPE",$A$5), "-"))</f>
        <v>-</v>
      </c>
      <c r="G15" s="23" t="str">
        <f>IF($B15&lt;10,"",IFERROR(GETPIVOTDATA("AMOUNT",'Table 1 3 Amount Pivot'!$A$3,"STAFF_GROUP",$A15,"PAYMENT_TYPE",$A$5), "-"))</f>
        <v>-</v>
      </c>
      <c r="H15" s="24" t="str">
        <f>IF($B15&lt;10,"",IFERROR(GETPIVOTDATA("SAMPLE_SIZE",'Table 1 3 Sample Pivot'!$A$3,"STAFF_GROUP",$A15,"PAYMENT_TYPE","PUBGRP_020_EARNINGS")/12, "-"))</f>
        <v>-</v>
      </c>
    </row>
    <row r="16" spans="1:18" s="160" customFormat="1" x14ac:dyDescent="0.2">
      <c r="A16" s="16" t="s">
        <v>7</v>
      </c>
      <c r="B16" s="102" t="str">
        <f>IFERROR(GETPIVOTDATA("SAMPLE_SIZE",'Table 1 3 Sample Pivot'!$A$3,"STAFF_GROUP",$A16,"PAYMENT_TYPE","PUBGRP_010_BASIC_PAY_PER_FTE")/12, "-")</f>
        <v>-</v>
      </c>
      <c r="C16" s="102" t="str">
        <f>IF($B16&lt;10,"",IFERROR(GETPIVOTDATA("SAMPLE_SIZE",'Table 3 Pivot 2'!$A$3,"STAFF_GROUP",$A16,"PAYMENT_TYPE",$A$5)/12, "-"))</f>
        <v>-</v>
      </c>
      <c r="E16" s="39" t="e">
        <f t="shared" si="1"/>
        <v>#VALUE!</v>
      </c>
      <c r="F16" s="23" t="str">
        <f>IF($B16&lt;10,"",IFERROR(GETPIVOTDATA("AMOUNT",'Table 3 Pivot 1'!$A$3,"STAFF_GROUP",$A16,"PAYMENT_TYPE",$A$5), "-"))</f>
        <v>-</v>
      </c>
      <c r="G16" s="23" t="str">
        <f>IF($B16&lt;10,"",IFERROR(GETPIVOTDATA("AMOUNT",'Table 1 3 Amount Pivot'!$A$3,"STAFF_GROUP",$A16,"PAYMENT_TYPE",$A$5), "-"))</f>
        <v>-</v>
      </c>
      <c r="H16" s="24" t="str">
        <f>IF($B16&lt;10,"",IFERROR(GETPIVOTDATA("SAMPLE_SIZE",'Table 1 3 Sample Pivot'!$A$3,"STAFF_GROUP",$A16,"PAYMENT_TYPE","PUBGRP_020_EARNINGS")/12, "-"))</f>
        <v>-</v>
      </c>
    </row>
    <row r="17" spans="1:8" s="160" customFormat="1" x14ac:dyDescent="0.2">
      <c r="A17" s="16" t="s">
        <v>11</v>
      </c>
      <c r="B17" s="102" t="str">
        <f>IFERROR(GETPIVOTDATA("SAMPLE_SIZE",'Table 1 3 Sample Pivot'!$A$3,"STAFF_GROUP",$A17,"PAYMENT_TYPE","PUBGRP_010_BASIC_PAY_PER_FTE")/12, "-")</f>
        <v>-</v>
      </c>
      <c r="C17" s="102" t="str">
        <f>IF($B17&lt;10,"",IFERROR(GETPIVOTDATA("SAMPLE_SIZE",'Table 3 Pivot 2'!$A$3,"STAFF_GROUP",$A17,"PAYMENT_TYPE",$A$5)/12, "-"))</f>
        <v>-</v>
      </c>
      <c r="E17" s="39" t="e">
        <f t="shared" si="1"/>
        <v>#VALUE!</v>
      </c>
      <c r="F17" s="23" t="str">
        <f>IF($B17&lt;10,"",IFERROR(GETPIVOTDATA("AMOUNT",'Table 3 Pivot 1'!$A$3,"STAFF_GROUP",$A17,"PAYMENT_TYPE",$A$5), "-"))</f>
        <v>-</v>
      </c>
      <c r="G17" s="23" t="str">
        <f>IF($B17&lt;10,"",IFERROR(GETPIVOTDATA("AMOUNT",'Table 1 3 Amount Pivot'!$A$3,"STAFF_GROUP",$A17,"PAYMENT_TYPE",$A$5), "-"))</f>
        <v>-</v>
      </c>
      <c r="H17" s="24" t="str">
        <f>IF($B17&lt;10,"",IFERROR(GETPIVOTDATA("SAMPLE_SIZE",'Table 1 3 Sample Pivot'!$A$3,"STAFF_GROUP",$A17,"PAYMENT_TYPE","PUBGRP_020_EARNINGS")/12, "-"))</f>
        <v>-</v>
      </c>
    </row>
    <row r="18" spans="1:8" s="160" customFormat="1" x14ac:dyDescent="0.2">
      <c r="A18" s="16" t="s">
        <v>6</v>
      </c>
      <c r="B18" s="102" t="str">
        <f>IFERROR(GETPIVOTDATA("SAMPLE_SIZE",'Table 1 3 Sample Pivot'!$A$3,"STAFF_GROUP",$A18,"PAYMENT_TYPE","PUBGRP_010_BASIC_PAY_PER_FTE")/12, "-")</f>
        <v>-</v>
      </c>
      <c r="C18" s="102" t="str">
        <f>IF($B18&lt;10,"",IFERROR(GETPIVOTDATA("SAMPLE_SIZE",'Table 3 Pivot 2'!$A$3,"STAFF_GROUP",$A18,"PAYMENT_TYPE",$A$5)/12, "-"))</f>
        <v>-</v>
      </c>
      <c r="E18" s="39" t="e">
        <f t="shared" si="1"/>
        <v>#VALUE!</v>
      </c>
      <c r="F18" s="23" t="str">
        <f>IF($B18&lt;10,"",IFERROR(GETPIVOTDATA("AMOUNT",'Table 3 Pivot 1'!$A$3,"STAFF_GROUP",$A18,"PAYMENT_TYPE",$A$5), "-"))</f>
        <v>-</v>
      </c>
      <c r="G18" s="23" t="str">
        <f>IF($B18&lt;10,"",IFERROR(GETPIVOTDATA("AMOUNT",'Table 1 3 Amount Pivot'!$A$3,"STAFF_GROUP",$A18,"PAYMENT_TYPE",$A$5), "-"))</f>
        <v>-</v>
      </c>
      <c r="H18" s="24" t="str">
        <f>IF($B18&lt;10,"",IFERROR(GETPIVOTDATA("SAMPLE_SIZE",'Table 1 3 Sample Pivot'!$A$3,"STAFF_GROUP",$A18,"PAYMENT_TYPE","PUBGRP_020_EARNINGS")/12, "-"))</f>
        <v>-</v>
      </c>
    </row>
    <row r="19" spans="1:8" s="160" customFormat="1" x14ac:dyDescent="0.2">
      <c r="A19" s="16" t="s">
        <v>9</v>
      </c>
      <c r="B19" s="102" t="str">
        <f>IFERROR(GETPIVOTDATA("SAMPLE_SIZE",'Table 1 3 Sample Pivot'!$A$3,"STAFF_GROUP",$A19,"PAYMENT_TYPE","PUBGRP_010_BASIC_PAY_PER_FTE")/12, "-")</f>
        <v>-</v>
      </c>
      <c r="C19" s="102" t="str">
        <f>IF($B19&lt;10,"",IFERROR(GETPIVOTDATA("SAMPLE_SIZE",'Table 3 Pivot 2'!$A$3,"STAFF_GROUP",$A19,"PAYMENT_TYPE",$A$5)/12, "-"))</f>
        <v>-</v>
      </c>
      <c r="E19" s="39" t="e">
        <f t="shared" si="1"/>
        <v>#VALUE!</v>
      </c>
      <c r="F19" s="23" t="str">
        <f>IF($B19&lt;10,"",IFERROR(GETPIVOTDATA("AMOUNT",'Table 3 Pivot 1'!$A$3,"STAFF_GROUP",$A19,"PAYMENT_TYPE",$A$5), "-"))</f>
        <v>-</v>
      </c>
      <c r="G19" s="23" t="str">
        <f>IF($B19&lt;10,"",IFERROR(GETPIVOTDATA("AMOUNT",'Table 1 3 Amount Pivot'!$A$3,"STAFF_GROUP",$A19,"PAYMENT_TYPE",$A$5), "-"))</f>
        <v>-</v>
      </c>
      <c r="H19" s="24" t="str">
        <f>IF($B19&lt;10,"",IFERROR(GETPIVOTDATA("SAMPLE_SIZE",'Table 1 3 Sample Pivot'!$A$3,"STAFF_GROUP",$A19,"PAYMENT_TYPE","PUBGRP_020_EARNINGS")/12, "-"))</f>
        <v>-</v>
      </c>
    </row>
    <row r="20" spans="1:8" s="119" customFormat="1" ht="28.5" customHeight="1" x14ac:dyDescent="0.25">
      <c r="A20" s="106" t="s">
        <v>20</v>
      </c>
      <c r="B20" s="97" t="str">
        <f>IFERROR(GETPIVOTDATA("SAMPLE_SIZE",'Table 1 3 Sample Pivot'!$A$3,"STAFF_GROUP",$A20,"PAYMENT_TYPE","PUBGRP_010_BASIC_PAY_PER_FTE")/12, "-")</f>
        <v>-</v>
      </c>
      <c r="C20" s="97" t="str">
        <f>IF($B20&lt;10,"",IFERROR(GETPIVOTDATA("SAMPLE_SIZE",'Table 3 Pivot 2'!$A$3,"STAFF_GROUP",$A20,"PAYMENT_TYPE",$A$5)/12, "-"))</f>
        <v>-</v>
      </c>
      <c r="E20" s="139" t="e">
        <f t="shared" si="1"/>
        <v>#VALUE!</v>
      </c>
      <c r="F20" s="101" t="str">
        <f>IF($B20&lt;10,"",IFERROR(GETPIVOTDATA("AMOUNT",'Table 3 Pivot 1'!$A$3,"STAFF_GROUP",$A20,"PAYMENT_TYPE",$A$5), "-"))</f>
        <v>-</v>
      </c>
      <c r="G20" s="101" t="str">
        <f>IF($B20&lt;10,"",IFERROR(GETPIVOTDATA("AMOUNT",'Table 1 3 Amount Pivot'!$A$3,"STAFF_GROUP",$A20,"PAYMENT_TYPE",$A$5), "-"))</f>
        <v>-</v>
      </c>
      <c r="H20" s="140" t="str">
        <f>IF($B20&lt;10,"",IFERROR(GETPIVOTDATA("SAMPLE_SIZE",'Table 1 3 Sample Pivot'!$A$3,"STAFF_GROUP",$A20,"PAYMENT_TYPE","PUBGRP_020_EARNINGS")/12, "-"))</f>
        <v>-</v>
      </c>
    </row>
    <row r="21" spans="1:8" s="119" customFormat="1" ht="15.75" x14ac:dyDescent="0.25">
      <c r="A21" s="106" t="s">
        <v>21</v>
      </c>
      <c r="B21" s="97" t="str">
        <f>IFERROR(GETPIVOTDATA("SAMPLE_SIZE",'Table 1 3 Sample Pivot'!$A$3,"STAFF_GROUP",$A21,"PAYMENT_TYPE","PUBGRP_010_BASIC_PAY_PER_FTE")/12, "-")</f>
        <v>-</v>
      </c>
      <c r="C21" s="97" t="str">
        <f>IF($B21&lt;10,"",IFERROR(GETPIVOTDATA("SAMPLE_SIZE",'Table 3 Pivot 2'!$A$3,"STAFF_GROUP",$A21,"PAYMENT_TYPE",$A$5)/12, "-"))</f>
        <v>-</v>
      </c>
      <c r="E21" s="139" t="e">
        <f t="shared" si="1"/>
        <v>#VALUE!</v>
      </c>
      <c r="F21" s="101" t="str">
        <f>IF($B21&lt;10,"",IFERROR(GETPIVOTDATA("AMOUNT",'Table 3 Pivot 1'!$A$3,"STAFF_GROUP",$A21,"PAYMENT_TYPE",$A$5), "-"))</f>
        <v>-</v>
      </c>
      <c r="G21" s="101" t="str">
        <f>IF($B21&lt;10,"",IFERROR(GETPIVOTDATA("AMOUNT",'Table 1 3 Amount Pivot'!$A$3,"STAFF_GROUP",$A21,"PAYMENT_TYPE",$A$5), "-"))</f>
        <v>-</v>
      </c>
      <c r="H21" s="140" t="str">
        <f>IF($B21&lt;10,"",IFERROR(GETPIVOTDATA("SAMPLE_SIZE",'Table 1 3 Sample Pivot'!$A$3,"STAFF_GROUP",$A21,"PAYMENT_TYPE","PUBGRP_020_EARNINGS")/12, "-"))</f>
        <v>-</v>
      </c>
    </row>
    <row r="22" spans="1:8" s="119" customFormat="1" ht="15.75" x14ac:dyDescent="0.25">
      <c r="A22" s="106" t="s">
        <v>176</v>
      </c>
      <c r="B22" s="97" t="str">
        <f>IFERROR(GETPIVOTDATA("SAMPLE_SIZE",'Table 1 3 Sample Pivot'!$A$3,"STAFF_GROUP",$A22,"PAYMENT_TYPE","PUBGRP_010_BASIC_PAY_PER_FTE")/12, "-")</f>
        <v>-</v>
      </c>
      <c r="C22" s="97" t="str">
        <f>IF($B22&lt;10,"",IFERROR(GETPIVOTDATA("SAMPLE_SIZE",'Table 3 Pivot 2'!$A$3,"STAFF_GROUP",$A22,"PAYMENT_TYPE",$A$5)/12, "-"))</f>
        <v>-</v>
      </c>
      <c r="E22" s="139" t="e">
        <f t="shared" si="1"/>
        <v>#VALUE!</v>
      </c>
      <c r="F22" s="101" t="str">
        <f>IF($B22&lt;10,"",IFERROR(GETPIVOTDATA("AMOUNT",'Table 3 Pivot 1'!$A$3,"STAFF_GROUP",$A22,"PAYMENT_TYPE",$A$5), "-"))</f>
        <v>-</v>
      </c>
      <c r="G22" s="101" t="str">
        <f>IF($B22&lt;10,"",IFERROR(GETPIVOTDATA("AMOUNT",'Table 1 3 Amount Pivot'!$A$3,"STAFF_GROUP",$A22,"PAYMENT_TYPE",$A$5), "-"))</f>
        <v>-</v>
      </c>
      <c r="H22" s="140" t="str">
        <f>IF($B22&lt;10,"",IFERROR(GETPIVOTDATA("SAMPLE_SIZE",'Table 1 3 Sample Pivot'!$A$3,"STAFF_GROUP",$A22,"PAYMENT_TYPE","PUBGRP_020_EARNINGS")/12, "-"))</f>
        <v>-</v>
      </c>
    </row>
    <row r="23" spans="1:8" s="119" customFormat="1" ht="15.75" x14ac:dyDescent="0.25">
      <c r="A23" s="106" t="s">
        <v>24</v>
      </c>
      <c r="B23" s="97" t="str">
        <f>IFERROR(GETPIVOTDATA("SAMPLE_SIZE",'Table 1 3 Sample Pivot'!$A$3,"STAFF_GROUP",$A23,"PAYMENT_TYPE","PUBGRP_010_BASIC_PAY_PER_FTE")/12, "-")</f>
        <v>-</v>
      </c>
      <c r="C23" s="97" t="str">
        <f>IF($B23&lt;10,"",IFERROR(GETPIVOTDATA("SAMPLE_SIZE",'Table 3 Pivot 2'!$A$3,"STAFF_GROUP",$A23,"PAYMENT_TYPE",$A$5)/12, "-"))</f>
        <v>-</v>
      </c>
      <c r="E23" s="139" t="e">
        <f t="shared" si="1"/>
        <v>#VALUE!</v>
      </c>
      <c r="F23" s="101" t="str">
        <f>IF($B23&lt;10,"",IFERROR(GETPIVOTDATA("AMOUNT",'Table 3 Pivot 1'!$A$3,"STAFF_GROUP",$A23,"PAYMENT_TYPE",$A$5), "-"))</f>
        <v>-</v>
      </c>
      <c r="G23" s="101" t="str">
        <f>IF($B23&lt;10,"",IFERROR(GETPIVOTDATA("AMOUNT",'Table 1 3 Amount Pivot'!$A$3,"STAFF_GROUP",$A23,"PAYMENT_TYPE",$A$5), "-"))</f>
        <v>-</v>
      </c>
      <c r="H23" s="140" t="str">
        <f>IF($B23&lt;10,"",IFERROR(GETPIVOTDATA("SAMPLE_SIZE",'Table 1 3 Sample Pivot'!$A$3,"STAFF_GROUP",$A23,"PAYMENT_TYPE","PUBGRP_020_EARNINGS")/12, "-"))</f>
        <v>-</v>
      </c>
    </row>
    <row r="24" spans="1:8" s="119" customFormat="1" ht="28.5" customHeight="1" x14ac:dyDescent="0.25">
      <c r="A24" s="36" t="s">
        <v>15</v>
      </c>
      <c r="B24" s="97" t="str">
        <f>IFERROR(GETPIVOTDATA("SAMPLE_SIZE",'Table 1 3 Sample Pivot'!$A$3,"STAFF_GROUP",$A24,"PAYMENT_TYPE","PUBGRP_010_BASIC_PAY_PER_FTE")/12, "-")</f>
        <v>-</v>
      </c>
      <c r="C24" s="97" t="str">
        <f>IF($B24&lt;10,"",IFERROR(GETPIVOTDATA("SAMPLE_SIZE",'Table 3 Pivot 2'!$A$3,"STAFF_GROUP",$A24,"PAYMENT_TYPE",$A$5)/12, "-"))</f>
        <v>-</v>
      </c>
      <c r="E24" s="139" t="e">
        <f t="shared" si="1"/>
        <v>#VALUE!</v>
      </c>
      <c r="F24" s="101" t="str">
        <f>IF($B24&lt;10,"",IFERROR(GETPIVOTDATA("AMOUNT",'Table 3 Pivot 1'!$A$3,"STAFF_GROUP",$A24,"PAYMENT_TYPE",$A$5), "-"))</f>
        <v>-</v>
      </c>
      <c r="G24" s="101" t="str">
        <f>IF($B24&lt;10,"",IFERROR(GETPIVOTDATA("AMOUNT",'Table 1 3 Amount Pivot'!$A$3,"STAFF_GROUP",$A24,"PAYMENT_TYPE",$A$5), "-"))</f>
        <v>-</v>
      </c>
      <c r="H24" s="140" t="str">
        <f>IF($B24&lt;10,"",IFERROR(GETPIVOTDATA("SAMPLE_SIZE",'Table 1 3 Sample Pivot'!$A$3,"STAFF_GROUP",$A24,"PAYMENT_TYPE","PUBGRP_020_EARNINGS")/12, "-"))</f>
        <v>-</v>
      </c>
    </row>
    <row r="25" spans="1:8" s="160" customFormat="1" x14ac:dyDescent="0.2">
      <c r="A25" s="14" t="s">
        <v>18</v>
      </c>
      <c r="B25" s="102" t="str">
        <f>IFERROR(GETPIVOTDATA("SAMPLE_SIZE",'Table 1 3 Sample Pivot'!$A$3,"STAFF_GROUP",$A25,"PAYMENT_TYPE","PUBGRP_010_BASIC_PAY_PER_FTE")/12, "-")</f>
        <v>-</v>
      </c>
      <c r="C25" s="102" t="str">
        <f>IF($B25&lt;10,"",IFERROR(GETPIVOTDATA("SAMPLE_SIZE",'Table 3 Pivot 2'!$A$3,"STAFF_GROUP",$A25,"PAYMENT_TYPE",$A$5)/12, "-"))</f>
        <v>-</v>
      </c>
      <c r="E25" s="39" t="e">
        <f t="shared" si="1"/>
        <v>#VALUE!</v>
      </c>
      <c r="F25" s="23" t="str">
        <f>IF($B25&lt;10,"",IFERROR(GETPIVOTDATA("AMOUNT",'Table 3 Pivot 1'!$A$3,"STAFF_GROUP",$A25,"PAYMENT_TYPE",$A$5), "-"))</f>
        <v>-</v>
      </c>
      <c r="G25" s="23" t="str">
        <f>IF($B25&lt;10,"",IFERROR(GETPIVOTDATA("AMOUNT",'Table 1 3 Amount Pivot'!$A$3,"STAFF_GROUP",$A25,"PAYMENT_TYPE",$A$5), "-"))</f>
        <v>-</v>
      </c>
      <c r="H25" s="24" t="str">
        <f>IF($B25&lt;10,"",IFERROR(GETPIVOTDATA("SAMPLE_SIZE",'Table 1 3 Sample Pivot'!$A$3,"STAFF_GROUP",$A25,"PAYMENT_TYPE","PUBGRP_020_EARNINGS")/12, "-"))</f>
        <v>-</v>
      </c>
    </row>
    <row r="26" spans="1:8" s="160" customFormat="1" x14ac:dyDescent="0.2">
      <c r="A26" s="14" t="s">
        <v>177</v>
      </c>
      <c r="B26" s="102" t="str">
        <f>IFERROR(GETPIVOTDATA("SAMPLE_SIZE",'Table 1 3 Sample Pivot'!$A$3,"STAFF_GROUP",$A26,"PAYMENT_TYPE","PUBGRP_010_BASIC_PAY_PER_FTE")/12, "-")</f>
        <v>-</v>
      </c>
      <c r="C26" s="102" t="str">
        <f>IF($B26&lt;10,"",IFERROR(GETPIVOTDATA("SAMPLE_SIZE",'Table 3 Pivot 2'!$A$3,"STAFF_GROUP",$A26,"PAYMENT_TYPE",$A$5)/12, "-"))</f>
        <v>-</v>
      </c>
      <c r="E26" s="39" t="e">
        <f t="shared" si="1"/>
        <v>#VALUE!</v>
      </c>
      <c r="F26" s="23" t="str">
        <f>IF($B26&lt;10,"",IFERROR(GETPIVOTDATA("AMOUNT",'Table 3 Pivot 1'!$A$3,"STAFF_GROUP",$A26,"PAYMENT_TYPE",$A$5), "-"))</f>
        <v>-</v>
      </c>
      <c r="G26" s="23" t="str">
        <f>IF($B26&lt;10,"",IFERROR(GETPIVOTDATA("AMOUNT",'Table 1 3 Amount Pivot'!$A$3,"STAFF_GROUP",$A26,"PAYMENT_TYPE",$A$5), "-"))</f>
        <v>-</v>
      </c>
      <c r="H26" s="24" t="str">
        <f>IF($B26&lt;10,"",IFERROR(GETPIVOTDATA("SAMPLE_SIZE",'Table 1 3 Sample Pivot'!$A$3,"STAFF_GROUP",$A26,"PAYMENT_TYPE","PUBGRP_020_EARNINGS")/12, "-"))</f>
        <v>-</v>
      </c>
    </row>
    <row r="27" spans="1:8" s="160" customFormat="1" x14ac:dyDescent="0.2">
      <c r="A27" s="14" t="s">
        <v>23</v>
      </c>
      <c r="B27" s="102" t="str">
        <f>IFERROR(GETPIVOTDATA("SAMPLE_SIZE",'Table 1 3 Sample Pivot'!$A$3,"STAFF_GROUP",$A27,"PAYMENT_TYPE","PUBGRP_010_BASIC_PAY_PER_FTE")/12, "-")</f>
        <v>-</v>
      </c>
      <c r="C27" s="102" t="str">
        <f>IF($B27&lt;10,"",IFERROR(GETPIVOTDATA("SAMPLE_SIZE",'Table 3 Pivot 2'!$A$3,"STAFF_GROUP",$A27,"PAYMENT_TYPE",$A$5)/12, "-"))</f>
        <v>-</v>
      </c>
      <c r="E27" s="39" t="e">
        <f t="shared" si="1"/>
        <v>#VALUE!</v>
      </c>
      <c r="F27" s="23" t="str">
        <f>IF($B27&lt;10,"",IFERROR(GETPIVOTDATA("AMOUNT",'Table 3 Pivot 1'!$A$3,"STAFF_GROUP",$A27,"PAYMENT_TYPE",$A$5), "-"))</f>
        <v>-</v>
      </c>
      <c r="G27" s="23" t="str">
        <f>IF($B27&lt;10,"",IFERROR(GETPIVOTDATA("AMOUNT",'Table 1 3 Amount Pivot'!$A$3,"STAFF_GROUP",$A27,"PAYMENT_TYPE",$A$5), "-"))</f>
        <v>-</v>
      </c>
      <c r="H27" s="24" t="str">
        <f>IF($B27&lt;10,"",IFERROR(GETPIVOTDATA("SAMPLE_SIZE",'Table 1 3 Sample Pivot'!$A$3,"STAFF_GROUP",$A27,"PAYMENT_TYPE","PUBGRP_020_EARNINGS")/12, "-"))</f>
        <v>-</v>
      </c>
    </row>
    <row r="28" spans="1:8" s="119" customFormat="1" ht="28.5" customHeight="1" x14ac:dyDescent="0.25">
      <c r="A28" s="36" t="s">
        <v>14</v>
      </c>
      <c r="B28" s="97" t="str">
        <f>IFERROR(GETPIVOTDATA("SAMPLE_SIZE",'Table 1 3 Sample Pivot'!$A$3,"STAFF_GROUP",$A28,"PAYMENT_TYPE","PUBGRP_010_BASIC_PAY_PER_FTE")/12, "-")</f>
        <v>-</v>
      </c>
      <c r="C28" s="97" t="str">
        <f>IF($B28&lt;10,"",IFERROR(GETPIVOTDATA("SAMPLE_SIZE",'Table 3 Pivot 2'!$A$3,"STAFF_GROUP",$A28,"PAYMENT_TYPE",$A$5)/12, "-"))</f>
        <v>-</v>
      </c>
      <c r="E28" s="139" t="e">
        <f t="shared" si="1"/>
        <v>#VALUE!</v>
      </c>
      <c r="F28" s="101" t="str">
        <f>IF($B28&lt;10,"",IFERROR(GETPIVOTDATA("AMOUNT",'Table 3 Pivot 1'!$A$3,"STAFF_GROUP",$A28,"PAYMENT_TYPE",$A$5), "-"))</f>
        <v>-</v>
      </c>
      <c r="G28" s="101" t="str">
        <f>IF($B28&lt;10,"",IFERROR(GETPIVOTDATA("AMOUNT",'Table 1 3 Amount Pivot'!$A$3,"STAFF_GROUP",$A28,"PAYMENT_TYPE",$A$5), "-"))</f>
        <v>-</v>
      </c>
      <c r="H28" s="140" t="str">
        <f>IF($B28&lt;10,"",IFERROR(GETPIVOTDATA("SAMPLE_SIZE",'Table 1 3 Sample Pivot'!$A$3,"STAFF_GROUP",$A28,"PAYMENT_TYPE","PUBGRP_020_EARNINGS")/12, "-"))</f>
        <v>-</v>
      </c>
    </row>
    <row r="29" spans="1:8" s="160" customFormat="1" x14ac:dyDescent="0.2">
      <c r="A29" s="14" t="s">
        <v>16</v>
      </c>
      <c r="B29" s="102" t="str">
        <f>IFERROR(GETPIVOTDATA("SAMPLE_SIZE",'Table 1 3 Sample Pivot'!$A$3,"STAFF_GROUP",$A29,"PAYMENT_TYPE","PUBGRP_010_BASIC_PAY_PER_FTE")/12, "-")</f>
        <v>-</v>
      </c>
      <c r="C29" s="102" t="str">
        <f>IF($B29&lt;10,"",IFERROR(GETPIVOTDATA("SAMPLE_SIZE",'Table 3 Pivot 2'!$A$3,"STAFF_GROUP",$A29,"PAYMENT_TYPE",$A$5)/12, "-"))</f>
        <v>-</v>
      </c>
      <c r="E29" s="39" t="e">
        <f t="shared" si="1"/>
        <v>#VALUE!</v>
      </c>
      <c r="F29" s="23" t="str">
        <f>IF($B29&lt;10,"",IFERROR(GETPIVOTDATA("AMOUNT",'Table 3 Pivot 1'!$A$3,"STAFF_GROUP",$A29,"PAYMENT_TYPE",$A$5), "-"))</f>
        <v>-</v>
      </c>
      <c r="G29" s="23" t="str">
        <f>IF($B29&lt;10,"",IFERROR(GETPIVOTDATA("AMOUNT",'Table 1 3 Amount Pivot'!$A$3,"STAFF_GROUP",$A29,"PAYMENT_TYPE",$A$5), "-"))</f>
        <v>-</v>
      </c>
      <c r="H29" s="24" t="str">
        <f>IF($B29&lt;10,"",IFERROR(GETPIVOTDATA("SAMPLE_SIZE",'Table 1 3 Sample Pivot'!$A$3,"STAFF_GROUP",$A29,"PAYMENT_TYPE","PUBGRP_020_EARNINGS")/12, "-"))</f>
        <v>-</v>
      </c>
    </row>
    <row r="30" spans="1:8" s="160" customFormat="1" x14ac:dyDescent="0.2">
      <c r="A30" s="14" t="s">
        <v>25</v>
      </c>
      <c r="B30" s="102" t="str">
        <f>IFERROR(GETPIVOTDATA("SAMPLE_SIZE",'Table 1 3 Sample Pivot'!$A$3,"STAFF_GROUP",$A30,"PAYMENT_TYPE","PUBGRP_010_BASIC_PAY_PER_FTE")/12, "-")</f>
        <v>-</v>
      </c>
      <c r="C30" s="102" t="str">
        <f>IF($B30&lt;10,"",IFERROR(GETPIVOTDATA("SAMPLE_SIZE",'Table 3 Pivot 2'!$A$3,"STAFF_GROUP",$A30,"PAYMENT_TYPE",$A$5)/12, "-"))</f>
        <v>-</v>
      </c>
      <c r="E30" s="39" t="e">
        <f t="shared" si="1"/>
        <v>#VALUE!</v>
      </c>
      <c r="F30" s="23" t="str">
        <f>IF($B30&lt;10,"",IFERROR(GETPIVOTDATA("AMOUNT",'Table 3 Pivot 1'!$A$3,"STAFF_GROUP",$A30,"PAYMENT_TYPE",$A$5), "-"))</f>
        <v>-</v>
      </c>
      <c r="G30" s="23" t="str">
        <f>IF($B30&lt;10,"",IFERROR(GETPIVOTDATA("AMOUNT",'Table 1 3 Amount Pivot'!$A$3,"STAFF_GROUP",$A30,"PAYMENT_TYPE",$A$5), "-"))</f>
        <v>-</v>
      </c>
      <c r="H30" s="24" t="str">
        <f>IF($B30&lt;10,"",IFERROR(GETPIVOTDATA("SAMPLE_SIZE",'Table 1 3 Sample Pivot'!$A$3,"STAFF_GROUP",$A30,"PAYMENT_TYPE","PUBGRP_020_EARNINGS")/12, "-"))</f>
        <v>-</v>
      </c>
    </row>
    <row r="31" spans="1:8" s="160" customFormat="1" x14ac:dyDescent="0.2">
      <c r="A31" s="14" t="s">
        <v>17</v>
      </c>
      <c r="B31" s="102" t="str">
        <f>IFERROR(GETPIVOTDATA("SAMPLE_SIZE",'Table 1 3 Sample Pivot'!$A$3,"STAFF_GROUP",$A31,"PAYMENT_TYPE","PUBGRP_010_BASIC_PAY_PER_FTE")/12, "-")</f>
        <v>-</v>
      </c>
      <c r="C31" s="102" t="str">
        <f>IF($B31&lt;10,"",IFERROR(GETPIVOTDATA("SAMPLE_SIZE",'Table 3 Pivot 2'!$A$3,"STAFF_GROUP",$A31,"PAYMENT_TYPE",$A$5)/12, "-"))</f>
        <v>-</v>
      </c>
      <c r="E31" s="39" t="e">
        <f t="shared" si="1"/>
        <v>#VALUE!</v>
      </c>
      <c r="F31" s="23" t="str">
        <f>IF($B31&lt;10,"",IFERROR(GETPIVOTDATA("AMOUNT",'Table 3 Pivot 1'!$A$3,"STAFF_GROUP",$A31,"PAYMENT_TYPE",$A$5), "-"))</f>
        <v>-</v>
      </c>
      <c r="G31" s="23" t="str">
        <f>IF($B31&lt;10,"",IFERROR(GETPIVOTDATA("AMOUNT",'Table 1 3 Amount Pivot'!$A$3,"STAFF_GROUP",$A31,"PAYMENT_TYPE",$A$5), "-"))</f>
        <v>-</v>
      </c>
      <c r="H31" s="24" t="str">
        <f>IF($B31&lt;10,"",IFERROR(GETPIVOTDATA("SAMPLE_SIZE",'Table 1 3 Sample Pivot'!$A$3,"STAFF_GROUP",$A31,"PAYMENT_TYPE","PUBGRP_020_EARNINGS")/12, "-"))</f>
        <v>-</v>
      </c>
    </row>
    <row r="32" spans="1:8" s="160" customFormat="1" x14ac:dyDescent="0.2">
      <c r="A32" s="14" t="s">
        <v>19</v>
      </c>
      <c r="B32" s="102" t="str">
        <f>IFERROR(GETPIVOTDATA("SAMPLE_SIZE",'Table 1 3 Sample Pivot'!$A$3,"STAFF_GROUP",$A32,"PAYMENT_TYPE","PUBGRP_010_BASIC_PAY_PER_FTE")/12, "-")</f>
        <v>-</v>
      </c>
      <c r="C32" s="102" t="str">
        <f>IF($B32&lt;10,"",IFERROR(GETPIVOTDATA("SAMPLE_SIZE",'Table 3 Pivot 2'!$A$3,"STAFF_GROUP",$A32,"PAYMENT_TYPE",$A$5)/12, "-"))</f>
        <v>-</v>
      </c>
      <c r="E32" s="39" t="e">
        <f t="shared" si="1"/>
        <v>#VALUE!</v>
      </c>
      <c r="F32" s="23" t="str">
        <f>IF($B32&lt;10,"",IFERROR(GETPIVOTDATA("AMOUNT",'Table 3 Pivot 1'!$A$3,"STAFF_GROUP",$A32,"PAYMENT_TYPE",$A$5), "-"))</f>
        <v>-</v>
      </c>
      <c r="G32" s="23" t="str">
        <f>IF($B32&lt;10,"",IFERROR(GETPIVOTDATA("AMOUNT",'Table 1 3 Amount Pivot'!$A$3,"STAFF_GROUP",$A32,"PAYMENT_TYPE",$A$5), "-"))</f>
        <v>-</v>
      </c>
      <c r="H32" s="24"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C50" s="34"/>
      <c r="D50" s="34"/>
      <c r="E50" s="34"/>
      <c r="F50" s="37"/>
      <c r="G50" s="34"/>
      <c r="H50" s="34"/>
    </row>
    <row r="51" spans="1:8" x14ac:dyDescent="0.2">
      <c r="A51" s="22"/>
      <c r="B51" s="22"/>
      <c r="C51" s="34"/>
      <c r="D51" s="34"/>
      <c r="E51" s="34"/>
      <c r="F51" s="37"/>
      <c r="G51" s="34"/>
      <c r="H51" s="34"/>
    </row>
  </sheetData>
  <conditionalFormatting sqref="B3">
    <cfRule type="cellIs" dxfId="18" priority="1" operator="notEqual">
      <formula>$B$4</formula>
    </cfRule>
    <cfRule type="cellIs" dxfId="17" priority="2" operator="equal">
      <formula>$B$4</formula>
    </cfRule>
  </conditionalFormatting>
  <conditionalFormatting sqref="B7:B33">
    <cfRule type="cellIs" dxfId="16" priority="3" operator="lessThan">
      <formula>10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F84-8F65-4CAC-B42D-09A7A7811DB8}">
  <dimension ref="A1:R51"/>
  <sheetViews>
    <sheetView zoomScale="70" zoomScaleNormal="70" workbookViewId="0"/>
  </sheetViews>
  <sheetFormatPr defaultRowHeight="15" x14ac:dyDescent="0.2"/>
  <cols>
    <col min="1" max="1" width="39.21875" style="34" customWidth="1"/>
    <col min="2" max="2" width="19.88671875" style="34" customWidth="1"/>
    <col min="3" max="3" width="8" bestFit="1" customWidth="1"/>
    <col min="4" max="4" width="8.109375" customWidth="1"/>
    <col min="5" max="8" width="14.109375" customWidth="1"/>
  </cols>
  <sheetData>
    <row r="1" spans="1:18" x14ac:dyDescent="0.2">
      <c r="A1" s="36" t="s">
        <v>171</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88</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150" t="str">
        <f>IFERROR(GETPIVOTDATA("SAMPLE_SIZE",'Table 1 3 Sample Pivot'!$A$3,"STAFF_GROUP",$A7,"PAYMENT_TYPE","PUBGRP_010_BASIC_PAY_PER_FTE")/12, "-")</f>
        <v>-</v>
      </c>
      <c r="C7" s="150" t="str">
        <f>IF($B7&lt;10,"",IFERROR(GETPIVOTDATA("SAMPLE_SIZE",'Table 3 Pivot 2'!$A$3,"STAFF_GROUP",$A7,"PAYMENT_TYPE",$A$5)/12, "-"))</f>
        <v>-</v>
      </c>
      <c r="D7" s="151"/>
      <c r="E7" s="152" t="e">
        <f t="shared" ref="E7" si="0">IF($B7&lt;10,"",C7/H7)</f>
        <v>#VALUE!</v>
      </c>
      <c r="F7" s="153" t="str">
        <f>IF($B7&lt;10,"",IFERROR(GETPIVOTDATA("AMOUNT",'Table 3 Pivot 1'!$A$3,"STAFF_GROUP",$A7,"PAYMENT_TYPE",$A$5), "-"))</f>
        <v>-</v>
      </c>
      <c r="G7" s="153" t="str">
        <f>IF($B7&lt;10,"",IFERROR(GETPIVOTDATA("AMOUNT",'Table 1 3 Amount Pivot'!$A$3,"STAFF_GROUP",$A7,"PAYMENT_TYPE",$A$5), "-"))</f>
        <v>-</v>
      </c>
      <c r="H7" s="154" t="str">
        <f>IF($B7&lt;10,"",IFERROR(GETPIVOTDATA("SAMPLE_SIZE",'Table 1 3 Sample Pivot'!$A$3,"STAFF_GROUP",$A7,"PAYMENT_TYPE","PUBGRP_020_EARNINGS")/12, "-"))</f>
        <v>-</v>
      </c>
    </row>
    <row r="8" spans="1:18" s="119" customFormat="1" ht="28.5" customHeight="1" x14ac:dyDescent="0.25">
      <c r="A8" s="13" t="s">
        <v>3</v>
      </c>
      <c r="B8" s="150" t="str">
        <f>IFERROR(GETPIVOTDATA("SAMPLE_SIZE",'Table 1 3 Sample Pivot'!$A$3,"STAFF_GROUP",$A8,"PAYMENT_TYPE","PUBGRP_010_BASIC_PAY_PER_FTE")/12, "-")</f>
        <v>-</v>
      </c>
      <c r="C8" s="150" t="str">
        <f>IF($B8&lt;10,"",IFERROR(GETPIVOTDATA("SAMPLE_SIZE",'Table 3 Pivot 2'!$A$3,"STAFF_GROUP",$A8,"PAYMENT_TYPE",$A$5)/12, "-"))</f>
        <v>-</v>
      </c>
      <c r="D8" s="151"/>
      <c r="E8" s="152" t="e">
        <f t="shared" ref="E8:E33" si="1">IF($B8&lt;10,"",C8/H8)</f>
        <v>#VALUE!</v>
      </c>
      <c r="F8" s="153" t="str">
        <f>IF($B8&lt;10,"",IFERROR(GETPIVOTDATA("AMOUNT",'Table 3 Pivot 1'!$A$3,"STAFF_GROUP",$A8,"PAYMENT_TYPE",$A$5), "-"))</f>
        <v>-</v>
      </c>
      <c r="G8" s="153" t="str">
        <f>IF($B8&lt;10,"",IFERROR(GETPIVOTDATA("AMOUNT",'Table 1 3 Amount Pivot'!$A$3,"STAFF_GROUP",$A8,"PAYMENT_TYPE",$A$5), "-"))</f>
        <v>-</v>
      </c>
      <c r="H8" s="154" t="str">
        <f>IF($B8&lt;10,"",IFERROR(GETPIVOTDATA("SAMPLE_SIZE",'Table 1 3 Sample Pivot'!$A$3,"STAFF_GROUP",$A8,"PAYMENT_TYPE","PUBGRP_020_EARNINGS")/12, "-"))</f>
        <v>-</v>
      </c>
    </row>
    <row r="9" spans="1:18" s="119" customFormat="1" ht="28.5" customHeight="1" x14ac:dyDescent="0.25">
      <c r="A9" s="13" t="s">
        <v>48</v>
      </c>
      <c r="B9" s="150" t="str">
        <f>IFERROR(GETPIVOTDATA("SAMPLE_SIZE",'Table 1 3 Sample Pivot'!$A$3,"STAFF_GROUP",$A9,"PAYMENT_TYPE","PUBGRP_010_BASIC_PAY_PER_FTE")/12, "-")</f>
        <v>-</v>
      </c>
      <c r="C9" s="150" t="str">
        <f>IF($B9&lt;10,"",IFERROR(GETPIVOTDATA("SAMPLE_SIZE",'Table 3 Pivot 2'!$A$3,"STAFF_GROUP",$A9,"PAYMENT_TYPE",$A$5)/12, "-"))</f>
        <v>-</v>
      </c>
      <c r="D9" s="151"/>
      <c r="E9" s="152" t="e">
        <f t="shared" si="1"/>
        <v>#VALUE!</v>
      </c>
      <c r="F9" s="153" t="str">
        <f>IF($B9&lt;10,"",IFERROR(GETPIVOTDATA("AMOUNT",'Table 3 Pivot 1'!$A$3,"STAFF_GROUP",$A9,"PAYMENT_TYPE",$A$5), "-"))</f>
        <v>-</v>
      </c>
      <c r="G9" s="153" t="str">
        <f>IF($B9&lt;10,"",IFERROR(GETPIVOTDATA("AMOUNT",'Table 1 3 Amount Pivot'!$A$3,"STAFF_GROUP",$A9,"PAYMENT_TYPE",$A$5), "-"))</f>
        <v>-</v>
      </c>
      <c r="H9" s="154" t="str">
        <f>IF($B9&lt;10,"",IFERROR(GETPIVOTDATA("SAMPLE_SIZE",'Table 1 3 Sample Pivot'!$A$3,"STAFF_GROUP",$A9,"PAYMENT_TYPE","PUBGRP_020_EARNINGS")/12, "-"))</f>
        <v>-</v>
      </c>
    </row>
    <row r="10" spans="1:18" s="160" customFormat="1" x14ac:dyDescent="0.2">
      <c r="A10" s="14" t="s">
        <v>13</v>
      </c>
      <c r="B10" s="155" t="str">
        <f>IFERROR(GETPIVOTDATA("SAMPLE_SIZE",'Table 1 3 Sample Pivot'!$A$3,"STAFF_GROUP",$A10,"PAYMENT_TYPE","PUBGRP_010_BASIC_PAY_PER_FTE")/12, "-")</f>
        <v>-</v>
      </c>
      <c r="C10" s="155" t="str">
        <f>IF($B10&lt;10,"",IFERROR(GETPIVOTDATA("SAMPLE_SIZE",'Table 3 Pivot 2'!$A$3,"STAFF_GROUP",$A10,"PAYMENT_TYPE",$A$5)/12, "-"))</f>
        <v>-</v>
      </c>
      <c r="D10" s="156"/>
      <c r="E10" s="157" t="e">
        <f t="shared" si="1"/>
        <v>#VALUE!</v>
      </c>
      <c r="F10" s="158" t="str">
        <f>IF($B10&lt;10,"",IFERROR(GETPIVOTDATA("AMOUNT",'Table 3 Pivot 1'!$A$3,"STAFF_GROUP",$A10,"PAYMENT_TYPE",$A$5), "-"))</f>
        <v>-</v>
      </c>
      <c r="G10" s="158" t="str">
        <f>IF($B10&lt;10,"",IFERROR(GETPIVOTDATA("AMOUNT",'Table 1 3 Amount Pivot'!$A$3,"STAFF_GROUP",$A10,"PAYMENT_TYPE",$A$5), "-"))</f>
        <v>-</v>
      </c>
      <c r="H10" s="159" t="str">
        <f>IF($B10&lt;10,"",IFERROR(GETPIVOTDATA("SAMPLE_SIZE",'Table 1 3 Sample Pivot'!$A$3,"STAFF_GROUP",$A10,"PAYMENT_TYPE","PUBGRP_020_EARNINGS")/12, "-"))</f>
        <v>-</v>
      </c>
    </row>
    <row r="11" spans="1:18" s="160" customFormat="1" x14ac:dyDescent="0.2">
      <c r="A11" s="38" t="s">
        <v>10</v>
      </c>
      <c r="B11" s="155" t="str">
        <f>IFERROR(GETPIVOTDATA("SAMPLE_SIZE",'Table 1 3 Sample Pivot'!$A$3,"STAFF_GROUP",$A11,"PAYMENT_TYPE","PUBGRP_010_BASIC_PAY_PER_FTE")/12, "-")</f>
        <v>-</v>
      </c>
      <c r="C11" s="155" t="str">
        <f>IF($B11&lt;10,"",IFERROR(GETPIVOTDATA("SAMPLE_SIZE",'Table 3 Pivot 2'!$A$3,"STAFF_GROUP",$A11,"PAYMENT_TYPE",$A$5)/12, "-"))</f>
        <v>-</v>
      </c>
      <c r="D11" s="156"/>
      <c r="E11" s="157" t="e">
        <f t="shared" si="1"/>
        <v>#VALUE!</v>
      </c>
      <c r="F11" s="158" t="str">
        <f>IF($B11&lt;10,"",IFERROR(GETPIVOTDATA("AMOUNT",'Table 3 Pivot 1'!$A$3,"STAFF_GROUP",$A11,"PAYMENT_TYPE",$A$5), "-"))</f>
        <v>-</v>
      </c>
      <c r="G11" s="158" t="str">
        <f>IF($B11&lt;10,"",IFERROR(GETPIVOTDATA("AMOUNT",'Table 1 3 Amount Pivot'!$A$3,"STAFF_GROUP",$A11,"PAYMENT_TYPE",$A$5), "-"))</f>
        <v>-</v>
      </c>
      <c r="H11" s="159" t="str">
        <f>IF($B11&lt;10,"",IFERROR(GETPIVOTDATA("SAMPLE_SIZE",'Table 1 3 Sample Pivot'!$A$3,"STAFF_GROUP",$A11,"PAYMENT_TYPE","PUBGRP_020_EARNINGS")/12, "-"))</f>
        <v>-</v>
      </c>
    </row>
    <row r="12" spans="1:18" s="160" customFormat="1" x14ac:dyDescent="0.2">
      <c r="A12" s="16" t="s">
        <v>8</v>
      </c>
      <c r="B12" s="155" t="str">
        <f>IFERROR(GETPIVOTDATA("SAMPLE_SIZE",'Table 1 3 Sample Pivot'!$A$3,"STAFF_GROUP",$A12,"PAYMENT_TYPE","PUBGRP_010_BASIC_PAY_PER_FTE")/12, "-")</f>
        <v>-</v>
      </c>
      <c r="C12" s="155" t="str">
        <f>IF($B12&lt;10,"",IFERROR(GETPIVOTDATA("SAMPLE_SIZE",'Table 3 Pivot 2'!$A$3,"STAFF_GROUP",$A12,"PAYMENT_TYPE",$A$5)/12, "-"))</f>
        <v>-</v>
      </c>
      <c r="D12" s="156"/>
      <c r="E12" s="157" t="e">
        <f t="shared" si="1"/>
        <v>#VALUE!</v>
      </c>
      <c r="F12" s="158" t="str">
        <f>IF($B12&lt;10,"",IFERROR(GETPIVOTDATA("AMOUNT",'Table 3 Pivot 1'!$A$3,"STAFF_GROUP",$A12,"PAYMENT_TYPE",$A$5), "-"))</f>
        <v>-</v>
      </c>
      <c r="G12" s="158" t="str">
        <f>IF($B12&lt;10,"",IFERROR(GETPIVOTDATA("AMOUNT",'Table 1 3 Amount Pivot'!$A$3,"STAFF_GROUP",$A12,"PAYMENT_TYPE",$A$5), "-"))</f>
        <v>-</v>
      </c>
      <c r="H12" s="159" t="str">
        <f>IF($B12&lt;10,"",IFERROR(GETPIVOTDATA("SAMPLE_SIZE",'Table 1 3 Sample Pivot'!$A$3,"STAFF_GROUP",$A12,"PAYMENT_TYPE","PUBGRP_020_EARNINGS")/12, "-"))</f>
        <v>-</v>
      </c>
    </row>
    <row r="13" spans="1:18" s="160" customFormat="1" x14ac:dyDescent="0.2">
      <c r="A13" s="16" t="s">
        <v>5</v>
      </c>
      <c r="B13" s="155" t="str">
        <f>IFERROR(GETPIVOTDATA("SAMPLE_SIZE",'Table 1 3 Sample Pivot'!$A$3,"STAFF_GROUP",$A13,"PAYMENT_TYPE","PUBGRP_010_BASIC_PAY_PER_FTE")/12, "-")</f>
        <v>-</v>
      </c>
      <c r="C13" s="155" t="str">
        <f>IF($B13&lt;10,"",IFERROR(GETPIVOTDATA("SAMPLE_SIZE",'Table 3 Pivot 2'!$A$3,"STAFF_GROUP",$A13,"PAYMENT_TYPE",$A$5)/12, "-"))</f>
        <v>-</v>
      </c>
      <c r="D13" s="156"/>
      <c r="E13" s="157" t="e">
        <f t="shared" si="1"/>
        <v>#VALUE!</v>
      </c>
      <c r="F13" s="158" t="str">
        <f>IF($B13&lt;10,"",IFERROR(GETPIVOTDATA("AMOUNT",'Table 3 Pivot 1'!$A$3,"STAFF_GROUP",$A13,"PAYMENT_TYPE",$A$5), "-"))</f>
        <v>-</v>
      </c>
      <c r="G13" s="158" t="str">
        <f>IF($B13&lt;10,"",IFERROR(GETPIVOTDATA("AMOUNT",'Table 1 3 Amount Pivot'!$A$3,"STAFF_GROUP",$A13,"PAYMENT_TYPE",$A$5), "-"))</f>
        <v>-</v>
      </c>
      <c r="H13" s="159" t="str">
        <f>IF($B13&lt;10,"",IFERROR(GETPIVOTDATA("SAMPLE_SIZE",'Table 1 3 Sample Pivot'!$A$3,"STAFF_GROUP",$A13,"PAYMENT_TYPE","PUBGRP_020_EARNINGS")/12, "-"))</f>
        <v>-</v>
      </c>
    </row>
    <row r="14" spans="1:18" s="160" customFormat="1" x14ac:dyDescent="0.2">
      <c r="A14" s="14" t="s">
        <v>4</v>
      </c>
      <c r="B14" s="155" t="str">
        <f>IFERROR(GETPIVOTDATA("SAMPLE_SIZE",'Table 1 3 Sample Pivot'!$A$3,"STAFF_GROUP",$A14,"PAYMENT_TYPE","PUBGRP_010_BASIC_PAY_PER_FTE")/12, "-")</f>
        <v>-</v>
      </c>
      <c r="C14" s="155" t="str">
        <f>IF($B14&lt;10,"",IFERROR(GETPIVOTDATA("SAMPLE_SIZE",'Table 3 Pivot 2'!$A$3,"STAFF_GROUP",$A14,"PAYMENT_TYPE",$A$5)/12, "-"))</f>
        <v>-</v>
      </c>
      <c r="D14" s="156"/>
      <c r="E14" s="157" t="e">
        <f t="shared" si="1"/>
        <v>#VALUE!</v>
      </c>
      <c r="F14" s="158" t="str">
        <f>IF($B14&lt;10,"",IFERROR(GETPIVOTDATA("AMOUNT",'Table 3 Pivot 1'!$A$3,"STAFF_GROUP",$A14,"PAYMENT_TYPE",$A$5), "-"))</f>
        <v>-</v>
      </c>
      <c r="G14" s="158" t="str">
        <f>IF($B14&lt;10,"",IFERROR(GETPIVOTDATA("AMOUNT",'Table 1 3 Amount Pivot'!$A$3,"STAFF_GROUP",$A14,"PAYMENT_TYPE",$A$5), "-"))</f>
        <v>-</v>
      </c>
      <c r="H14" s="159" t="str">
        <f>IF($B14&lt;10,"",IFERROR(GETPIVOTDATA("SAMPLE_SIZE",'Table 1 3 Sample Pivot'!$A$3,"STAFF_GROUP",$A14,"PAYMENT_TYPE","PUBGRP_020_EARNINGS")/12, "-"))</f>
        <v>-</v>
      </c>
    </row>
    <row r="15" spans="1:18" s="160" customFormat="1" x14ac:dyDescent="0.2">
      <c r="A15" s="16" t="s">
        <v>12</v>
      </c>
      <c r="B15" s="155" t="str">
        <f>IFERROR(GETPIVOTDATA("SAMPLE_SIZE",'Table 1 3 Sample Pivot'!$A$3,"STAFF_GROUP",$A15,"PAYMENT_TYPE","PUBGRP_010_BASIC_PAY_PER_FTE")/12, "-")</f>
        <v>-</v>
      </c>
      <c r="C15" s="155" t="str">
        <f>IF($B15&lt;10,"",IFERROR(GETPIVOTDATA("SAMPLE_SIZE",'Table 3 Pivot 2'!$A$3,"STAFF_GROUP",$A15,"PAYMENT_TYPE",$A$5)/12, "-"))</f>
        <v>-</v>
      </c>
      <c r="D15" s="156"/>
      <c r="E15" s="157" t="e">
        <f t="shared" si="1"/>
        <v>#VALUE!</v>
      </c>
      <c r="F15" s="158" t="str">
        <f>IF($B15&lt;10,"",IFERROR(GETPIVOTDATA("AMOUNT",'Table 3 Pivot 1'!$A$3,"STAFF_GROUP",$A15,"PAYMENT_TYPE",$A$5), "-"))</f>
        <v>-</v>
      </c>
      <c r="G15" s="158" t="str">
        <f>IF($B15&lt;10,"",IFERROR(GETPIVOTDATA("AMOUNT",'Table 1 3 Amount Pivot'!$A$3,"STAFF_GROUP",$A15,"PAYMENT_TYPE",$A$5), "-"))</f>
        <v>-</v>
      </c>
      <c r="H15" s="159" t="str">
        <f>IF($B15&lt;10,"",IFERROR(GETPIVOTDATA("SAMPLE_SIZE",'Table 1 3 Sample Pivot'!$A$3,"STAFF_GROUP",$A15,"PAYMENT_TYPE","PUBGRP_020_EARNINGS")/12, "-"))</f>
        <v>-</v>
      </c>
    </row>
    <row r="16" spans="1:18" s="160" customFormat="1" x14ac:dyDescent="0.2">
      <c r="A16" s="16" t="s">
        <v>7</v>
      </c>
      <c r="B16" s="155" t="str">
        <f>IFERROR(GETPIVOTDATA("SAMPLE_SIZE",'Table 1 3 Sample Pivot'!$A$3,"STAFF_GROUP",$A16,"PAYMENT_TYPE","PUBGRP_010_BASIC_PAY_PER_FTE")/12, "-")</f>
        <v>-</v>
      </c>
      <c r="C16" s="155" t="str">
        <f>IF($B16&lt;10,"",IFERROR(GETPIVOTDATA("SAMPLE_SIZE",'Table 3 Pivot 2'!$A$3,"STAFF_GROUP",$A16,"PAYMENT_TYPE",$A$5)/12, "-"))</f>
        <v>-</v>
      </c>
      <c r="D16" s="156"/>
      <c r="E16" s="157" t="e">
        <f t="shared" si="1"/>
        <v>#VALUE!</v>
      </c>
      <c r="F16" s="158" t="str">
        <f>IF($B16&lt;10,"",IFERROR(GETPIVOTDATA("AMOUNT",'Table 3 Pivot 1'!$A$3,"STAFF_GROUP",$A16,"PAYMENT_TYPE",$A$5), "-"))</f>
        <v>-</v>
      </c>
      <c r="G16" s="158" t="str">
        <f>IF($B16&lt;10,"",IFERROR(GETPIVOTDATA("AMOUNT",'Table 1 3 Amount Pivot'!$A$3,"STAFF_GROUP",$A16,"PAYMENT_TYPE",$A$5), "-"))</f>
        <v>-</v>
      </c>
      <c r="H16" s="159" t="str">
        <f>IF($B16&lt;10,"",IFERROR(GETPIVOTDATA("SAMPLE_SIZE",'Table 1 3 Sample Pivot'!$A$3,"STAFF_GROUP",$A16,"PAYMENT_TYPE","PUBGRP_020_EARNINGS")/12, "-"))</f>
        <v>-</v>
      </c>
    </row>
    <row r="17" spans="1:8" s="160" customFormat="1" x14ac:dyDescent="0.2">
      <c r="A17" s="16" t="s">
        <v>11</v>
      </c>
      <c r="B17" s="155" t="str">
        <f>IFERROR(GETPIVOTDATA("SAMPLE_SIZE",'Table 1 3 Sample Pivot'!$A$3,"STAFF_GROUP",$A17,"PAYMENT_TYPE","PUBGRP_010_BASIC_PAY_PER_FTE")/12, "-")</f>
        <v>-</v>
      </c>
      <c r="C17" s="155" t="str">
        <f>IF($B17&lt;10,"",IFERROR(GETPIVOTDATA("SAMPLE_SIZE",'Table 3 Pivot 2'!$A$3,"STAFF_GROUP",$A17,"PAYMENT_TYPE",$A$5)/12, "-"))</f>
        <v>-</v>
      </c>
      <c r="D17" s="156"/>
      <c r="E17" s="157" t="e">
        <f t="shared" si="1"/>
        <v>#VALUE!</v>
      </c>
      <c r="F17" s="158" t="str">
        <f>IF($B17&lt;10,"",IFERROR(GETPIVOTDATA("AMOUNT",'Table 3 Pivot 1'!$A$3,"STAFF_GROUP",$A17,"PAYMENT_TYPE",$A$5), "-"))</f>
        <v>-</v>
      </c>
      <c r="G17" s="158" t="str">
        <f>IF($B17&lt;10,"",IFERROR(GETPIVOTDATA("AMOUNT",'Table 1 3 Amount Pivot'!$A$3,"STAFF_GROUP",$A17,"PAYMENT_TYPE",$A$5), "-"))</f>
        <v>-</v>
      </c>
      <c r="H17" s="159" t="str">
        <f>IF($B17&lt;10,"",IFERROR(GETPIVOTDATA("SAMPLE_SIZE",'Table 1 3 Sample Pivot'!$A$3,"STAFF_GROUP",$A17,"PAYMENT_TYPE","PUBGRP_020_EARNINGS")/12, "-"))</f>
        <v>-</v>
      </c>
    </row>
    <row r="18" spans="1:8" s="160" customFormat="1" x14ac:dyDescent="0.2">
      <c r="A18" s="16" t="s">
        <v>6</v>
      </c>
      <c r="B18" s="155" t="str">
        <f>IFERROR(GETPIVOTDATA("SAMPLE_SIZE",'Table 1 3 Sample Pivot'!$A$3,"STAFF_GROUP",$A18,"PAYMENT_TYPE","PUBGRP_010_BASIC_PAY_PER_FTE")/12, "-")</f>
        <v>-</v>
      </c>
      <c r="C18" s="155" t="str">
        <f>IF($B18&lt;10,"",IFERROR(GETPIVOTDATA("SAMPLE_SIZE",'Table 3 Pivot 2'!$A$3,"STAFF_GROUP",$A18,"PAYMENT_TYPE",$A$5)/12, "-"))</f>
        <v>-</v>
      </c>
      <c r="D18" s="156"/>
      <c r="E18" s="157" t="e">
        <f t="shared" si="1"/>
        <v>#VALUE!</v>
      </c>
      <c r="F18" s="158" t="str">
        <f>IF($B18&lt;10,"",IFERROR(GETPIVOTDATA("AMOUNT",'Table 3 Pivot 1'!$A$3,"STAFF_GROUP",$A18,"PAYMENT_TYPE",$A$5), "-"))</f>
        <v>-</v>
      </c>
      <c r="G18" s="158" t="str">
        <f>IF($B18&lt;10,"",IFERROR(GETPIVOTDATA("AMOUNT",'Table 1 3 Amount Pivot'!$A$3,"STAFF_GROUP",$A18,"PAYMENT_TYPE",$A$5), "-"))</f>
        <v>-</v>
      </c>
      <c r="H18" s="159" t="str">
        <f>IF($B18&lt;10,"",IFERROR(GETPIVOTDATA("SAMPLE_SIZE",'Table 1 3 Sample Pivot'!$A$3,"STAFF_GROUP",$A18,"PAYMENT_TYPE","PUBGRP_020_EARNINGS")/12, "-"))</f>
        <v>-</v>
      </c>
    </row>
    <row r="19" spans="1:8" s="160" customFormat="1" x14ac:dyDescent="0.2">
      <c r="A19" s="16" t="s">
        <v>9</v>
      </c>
      <c r="B19" s="155" t="str">
        <f>IFERROR(GETPIVOTDATA("SAMPLE_SIZE",'Table 1 3 Sample Pivot'!$A$3,"STAFF_GROUP",$A19,"PAYMENT_TYPE","PUBGRP_010_BASIC_PAY_PER_FTE")/12, "-")</f>
        <v>-</v>
      </c>
      <c r="C19" s="155" t="str">
        <f>IF($B19&lt;10,"",IFERROR(GETPIVOTDATA("SAMPLE_SIZE",'Table 3 Pivot 2'!$A$3,"STAFF_GROUP",$A19,"PAYMENT_TYPE",$A$5)/12, "-"))</f>
        <v>-</v>
      </c>
      <c r="D19" s="156"/>
      <c r="E19" s="157" t="e">
        <f t="shared" si="1"/>
        <v>#VALUE!</v>
      </c>
      <c r="F19" s="158" t="str">
        <f>IF($B19&lt;10,"",IFERROR(GETPIVOTDATA("AMOUNT",'Table 3 Pivot 1'!$A$3,"STAFF_GROUP",$A19,"PAYMENT_TYPE",$A$5), "-"))</f>
        <v>-</v>
      </c>
      <c r="G19" s="158" t="str">
        <f>IF($B19&lt;10,"",IFERROR(GETPIVOTDATA("AMOUNT",'Table 1 3 Amount Pivot'!$A$3,"STAFF_GROUP",$A19,"PAYMENT_TYPE",$A$5), "-"))</f>
        <v>-</v>
      </c>
      <c r="H19" s="159" t="str">
        <f>IF($B19&lt;10,"",IFERROR(GETPIVOTDATA("SAMPLE_SIZE",'Table 1 3 Sample Pivot'!$A$3,"STAFF_GROUP",$A19,"PAYMENT_TYPE","PUBGRP_020_EARNINGS")/12, "-"))</f>
        <v>-</v>
      </c>
    </row>
    <row r="20" spans="1:8" s="119" customFormat="1" ht="28.5" customHeight="1" x14ac:dyDescent="0.25">
      <c r="A20" s="106" t="s">
        <v>20</v>
      </c>
      <c r="B20" s="150" t="str">
        <f>IFERROR(GETPIVOTDATA("SAMPLE_SIZE",'Table 1 3 Sample Pivot'!$A$3,"STAFF_GROUP",$A20,"PAYMENT_TYPE","PUBGRP_010_BASIC_PAY_PER_FTE")/12, "-")</f>
        <v>-</v>
      </c>
      <c r="C20" s="150" t="str">
        <f>IF($B20&lt;10,"",IFERROR(GETPIVOTDATA("SAMPLE_SIZE",'Table 3 Pivot 2'!$A$3,"STAFF_GROUP",$A20,"PAYMENT_TYPE",$A$5)/12, "-"))</f>
        <v>-</v>
      </c>
      <c r="D20" s="151"/>
      <c r="E20" s="152" t="e">
        <f t="shared" si="1"/>
        <v>#VALUE!</v>
      </c>
      <c r="F20" s="153" t="str">
        <f>IF($B20&lt;10,"",IFERROR(GETPIVOTDATA("AMOUNT",'Table 3 Pivot 1'!$A$3,"STAFF_GROUP",$A20,"PAYMENT_TYPE",$A$5), "-"))</f>
        <v>-</v>
      </c>
      <c r="G20" s="153" t="str">
        <f>IF($B20&lt;10,"",IFERROR(GETPIVOTDATA("AMOUNT",'Table 1 3 Amount Pivot'!$A$3,"STAFF_GROUP",$A20,"PAYMENT_TYPE",$A$5), "-"))</f>
        <v>-</v>
      </c>
      <c r="H20" s="154" t="str">
        <f>IF($B20&lt;10,"",IFERROR(GETPIVOTDATA("SAMPLE_SIZE",'Table 1 3 Sample Pivot'!$A$3,"STAFF_GROUP",$A20,"PAYMENT_TYPE","PUBGRP_020_EARNINGS")/12, "-"))</f>
        <v>-</v>
      </c>
    </row>
    <row r="21" spans="1:8" s="119" customFormat="1" ht="15.75" x14ac:dyDescent="0.25">
      <c r="A21" s="106" t="s">
        <v>21</v>
      </c>
      <c r="B21" s="150" t="str">
        <f>IFERROR(GETPIVOTDATA("SAMPLE_SIZE",'Table 1 3 Sample Pivot'!$A$3,"STAFF_GROUP",$A21,"PAYMENT_TYPE","PUBGRP_010_BASIC_PAY_PER_FTE")/12, "-")</f>
        <v>-</v>
      </c>
      <c r="C21" s="150" t="str">
        <f>IF($B21&lt;10,"",IFERROR(GETPIVOTDATA("SAMPLE_SIZE",'Table 3 Pivot 2'!$A$3,"STAFF_GROUP",$A21,"PAYMENT_TYPE",$A$5)/12, "-"))</f>
        <v>-</v>
      </c>
      <c r="D21" s="151"/>
      <c r="E21" s="152" t="e">
        <f t="shared" si="1"/>
        <v>#VALUE!</v>
      </c>
      <c r="F21" s="153" t="str">
        <f>IF($B21&lt;10,"",IFERROR(GETPIVOTDATA("AMOUNT",'Table 3 Pivot 1'!$A$3,"STAFF_GROUP",$A21,"PAYMENT_TYPE",$A$5), "-"))</f>
        <v>-</v>
      </c>
      <c r="G21" s="153" t="str">
        <f>IF($B21&lt;10,"",IFERROR(GETPIVOTDATA("AMOUNT",'Table 1 3 Amount Pivot'!$A$3,"STAFF_GROUP",$A21,"PAYMENT_TYPE",$A$5), "-"))</f>
        <v>-</v>
      </c>
      <c r="H21" s="154" t="str">
        <f>IF($B21&lt;10,"",IFERROR(GETPIVOTDATA("SAMPLE_SIZE",'Table 1 3 Sample Pivot'!$A$3,"STAFF_GROUP",$A21,"PAYMENT_TYPE","PUBGRP_020_EARNINGS")/12, "-"))</f>
        <v>-</v>
      </c>
    </row>
    <row r="22" spans="1:8" s="119" customFormat="1" ht="15.75" x14ac:dyDescent="0.25">
      <c r="A22" s="106" t="s">
        <v>176</v>
      </c>
      <c r="B22" s="150" t="str">
        <f>IFERROR(GETPIVOTDATA("SAMPLE_SIZE",'Table 1 3 Sample Pivot'!$A$3,"STAFF_GROUP",$A22,"PAYMENT_TYPE","PUBGRP_010_BASIC_PAY_PER_FTE")/12, "-")</f>
        <v>-</v>
      </c>
      <c r="C22" s="150" t="str">
        <f>IF($B22&lt;10,"",IFERROR(GETPIVOTDATA("SAMPLE_SIZE",'Table 3 Pivot 2'!$A$3,"STAFF_GROUP",$A22,"PAYMENT_TYPE",$A$5)/12, "-"))</f>
        <v>-</v>
      </c>
      <c r="D22" s="151"/>
      <c r="E22" s="152" t="e">
        <f t="shared" si="1"/>
        <v>#VALUE!</v>
      </c>
      <c r="F22" s="153" t="str">
        <f>IF($B22&lt;10,"",IFERROR(GETPIVOTDATA("AMOUNT",'Table 3 Pivot 1'!$A$3,"STAFF_GROUP",$A22,"PAYMENT_TYPE",$A$5), "-"))</f>
        <v>-</v>
      </c>
      <c r="G22" s="153" t="str">
        <f>IF($B22&lt;10,"",IFERROR(GETPIVOTDATA("AMOUNT",'Table 1 3 Amount Pivot'!$A$3,"STAFF_GROUP",$A22,"PAYMENT_TYPE",$A$5), "-"))</f>
        <v>-</v>
      </c>
      <c r="H22" s="154" t="str">
        <f>IF($B22&lt;10,"",IFERROR(GETPIVOTDATA("SAMPLE_SIZE",'Table 1 3 Sample Pivot'!$A$3,"STAFF_GROUP",$A22,"PAYMENT_TYPE","PUBGRP_020_EARNINGS")/12, "-"))</f>
        <v>-</v>
      </c>
    </row>
    <row r="23" spans="1:8" s="119" customFormat="1" ht="15.75" x14ac:dyDescent="0.25">
      <c r="A23" s="106" t="s">
        <v>24</v>
      </c>
      <c r="B23" s="150" t="str">
        <f>IFERROR(GETPIVOTDATA("SAMPLE_SIZE",'Table 1 3 Sample Pivot'!$A$3,"STAFF_GROUP",$A23,"PAYMENT_TYPE","PUBGRP_010_BASIC_PAY_PER_FTE")/12, "-")</f>
        <v>-</v>
      </c>
      <c r="C23" s="150" t="str">
        <f>IF($B23&lt;10,"",IFERROR(GETPIVOTDATA("SAMPLE_SIZE",'Table 3 Pivot 2'!$A$3,"STAFF_GROUP",$A23,"PAYMENT_TYPE",$A$5)/12, "-"))</f>
        <v>-</v>
      </c>
      <c r="D23" s="151"/>
      <c r="E23" s="152" t="e">
        <f t="shared" si="1"/>
        <v>#VALUE!</v>
      </c>
      <c r="F23" s="153" t="str">
        <f>IF($B23&lt;10,"",IFERROR(GETPIVOTDATA("AMOUNT",'Table 3 Pivot 1'!$A$3,"STAFF_GROUP",$A23,"PAYMENT_TYPE",$A$5), "-"))</f>
        <v>-</v>
      </c>
      <c r="G23" s="153" t="str">
        <f>IF($B23&lt;10,"",IFERROR(GETPIVOTDATA("AMOUNT",'Table 1 3 Amount Pivot'!$A$3,"STAFF_GROUP",$A23,"PAYMENT_TYPE",$A$5), "-"))</f>
        <v>-</v>
      </c>
      <c r="H23" s="154" t="str">
        <f>IF($B23&lt;10,"",IFERROR(GETPIVOTDATA("SAMPLE_SIZE",'Table 1 3 Sample Pivot'!$A$3,"STAFF_GROUP",$A23,"PAYMENT_TYPE","PUBGRP_020_EARNINGS")/12, "-"))</f>
        <v>-</v>
      </c>
    </row>
    <row r="24" spans="1:8" s="119" customFormat="1" ht="28.5" customHeight="1" x14ac:dyDescent="0.25">
      <c r="A24" s="36" t="s">
        <v>15</v>
      </c>
      <c r="B24" s="150" t="str">
        <f>IFERROR(GETPIVOTDATA("SAMPLE_SIZE",'Table 1 3 Sample Pivot'!$A$3,"STAFF_GROUP",$A24,"PAYMENT_TYPE","PUBGRP_010_BASIC_PAY_PER_FTE")/12, "-")</f>
        <v>-</v>
      </c>
      <c r="C24" s="150" t="str">
        <f>IF($B24&lt;10,"",IFERROR(GETPIVOTDATA("SAMPLE_SIZE",'Table 3 Pivot 2'!$A$3,"STAFF_GROUP",$A24,"PAYMENT_TYPE",$A$5)/12, "-"))</f>
        <v>-</v>
      </c>
      <c r="D24" s="151"/>
      <c r="E24" s="152" t="e">
        <f t="shared" si="1"/>
        <v>#VALUE!</v>
      </c>
      <c r="F24" s="153" t="str">
        <f>IF($B24&lt;10,"",IFERROR(GETPIVOTDATA("AMOUNT",'Table 3 Pivot 1'!$A$3,"STAFF_GROUP",$A24,"PAYMENT_TYPE",$A$5), "-"))</f>
        <v>-</v>
      </c>
      <c r="G24" s="153" t="str">
        <f>IF($B24&lt;10,"",IFERROR(GETPIVOTDATA("AMOUNT",'Table 1 3 Amount Pivot'!$A$3,"STAFF_GROUP",$A24,"PAYMENT_TYPE",$A$5), "-"))</f>
        <v>-</v>
      </c>
      <c r="H24" s="154" t="str">
        <f>IF($B24&lt;10,"",IFERROR(GETPIVOTDATA("SAMPLE_SIZE",'Table 1 3 Sample Pivot'!$A$3,"STAFF_GROUP",$A24,"PAYMENT_TYPE","PUBGRP_020_EARNINGS")/12, "-"))</f>
        <v>-</v>
      </c>
    </row>
    <row r="25" spans="1:8" s="160" customFormat="1" x14ac:dyDescent="0.2">
      <c r="A25" s="14" t="s">
        <v>18</v>
      </c>
      <c r="B25" s="155" t="str">
        <f>IFERROR(GETPIVOTDATA("SAMPLE_SIZE",'Table 1 3 Sample Pivot'!$A$3,"STAFF_GROUP",$A25,"PAYMENT_TYPE","PUBGRP_010_BASIC_PAY_PER_FTE")/12, "-")</f>
        <v>-</v>
      </c>
      <c r="C25" s="155" t="str">
        <f>IF($B25&lt;10,"",IFERROR(GETPIVOTDATA("SAMPLE_SIZE",'Table 3 Pivot 2'!$A$3,"STAFF_GROUP",$A25,"PAYMENT_TYPE",$A$5)/12, "-"))</f>
        <v>-</v>
      </c>
      <c r="D25" s="156"/>
      <c r="E25" s="157" t="e">
        <f t="shared" si="1"/>
        <v>#VALUE!</v>
      </c>
      <c r="F25" s="158" t="str">
        <f>IF($B25&lt;10,"",IFERROR(GETPIVOTDATA("AMOUNT",'Table 3 Pivot 1'!$A$3,"STAFF_GROUP",$A25,"PAYMENT_TYPE",$A$5), "-"))</f>
        <v>-</v>
      </c>
      <c r="G25" s="158" t="str">
        <f>IF($B25&lt;10,"",IFERROR(GETPIVOTDATA("AMOUNT",'Table 1 3 Amount Pivot'!$A$3,"STAFF_GROUP",$A25,"PAYMENT_TYPE",$A$5), "-"))</f>
        <v>-</v>
      </c>
      <c r="H25" s="159" t="str">
        <f>IF($B25&lt;10,"",IFERROR(GETPIVOTDATA("SAMPLE_SIZE",'Table 1 3 Sample Pivot'!$A$3,"STAFF_GROUP",$A25,"PAYMENT_TYPE","PUBGRP_020_EARNINGS")/12, "-"))</f>
        <v>-</v>
      </c>
    </row>
    <row r="26" spans="1:8" s="160" customFormat="1" x14ac:dyDescent="0.2">
      <c r="A26" s="14" t="s">
        <v>177</v>
      </c>
      <c r="B26" s="155" t="str">
        <f>IFERROR(GETPIVOTDATA("SAMPLE_SIZE",'Table 1 3 Sample Pivot'!$A$3,"STAFF_GROUP",$A26,"PAYMENT_TYPE","PUBGRP_010_BASIC_PAY_PER_FTE")/12, "-")</f>
        <v>-</v>
      </c>
      <c r="C26" s="155" t="str">
        <f>IF($B26&lt;10,"",IFERROR(GETPIVOTDATA("SAMPLE_SIZE",'Table 3 Pivot 2'!$A$3,"STAFF_GROUP",$A26,"PAYMENT_TYPE",$A$5)/12, "-"))</f>
        <v>-</v>
      </c>
      <c r="D26" s="156"/>
      <c r="E26" s="157" t="e">
        <f t="shared" si="1"/>
        <v>#VALUE!</v>
      </c>
      <c r="F26" s="158" t="str">
        <f>IF($B26&lt;10,"",IFERROR(GETPIVOTDATA("AMOUNT",'Table 3 Pivot 1'!$A$3,"STAFF_GROUP",$A26,"PAYMENT_TYPE",$A$5), "-"))</f>
        <v>-</v>
      </c>
      <c r="G26" s="158" t="str">
        <f>IF($B26&lt;10,"",IFERROR(GETPIVOTDATA("AMOUNT",'Table 1 3 Amount Pivot'!$A$3,"STAFF_GROUP",$A26,"PAYMENT_TYPE",$A$5), "-"))</f>
        <v>-</v>
      </c>
      <c r="H26" s="159" t="str">
        <f>IF($B26&lt;10,"",IFERROR(GETPIVOTDATA("SAMPLE_SIZE",'Table 1 3 Sample Pivot'!$A$3,"STAFF_GROUP",$A26,"PAYMENT_TYPE","PUBGRP_020_EARNINGS")/12, "-"))</f>
        <v>-</v>
      </c>
    </row>
    <row r="27" spans="1:8" s="160" customFormat="1" x14ac:dyDescent="0.2">
      <c r="A27" s="14" t="s">
        <v>23</v>
      </c>
      <c r="B27" s="155" t="str">
        <f>IFERROR(GETPIVOTDATA("SAMPLE_SIZE",'Table 1 3 Sample Pivot'!$A$3,"STAFF_GROUP",$A27,"PAYMENT_TYPE","PUBGRP_010_BASIC_PAY_PER_FTE")/12, "-")</f>
        <v>-</v>
      </c>
      <c r="C27" s="155" t="str">
        <f>IF($B27&lt;10,"",IFERROR(GETPIVOTDATA("SAMPLE_SIZE",'Table 3 Pivot 2'!$A$3,"STAFF_GROUP",$A27,"PAYMENT_TYPE",$A$5)/12, "-"))</f>
        <v>-</v>
      </c>
      <c r="D27" s="156"/>
      <c r="E27" s="157" t="e">
        <f t="shared" si="1"/>
        <v>#VALUE!</v>
      </c>
      <c r="F27" s="158" t="str">
        <f>IF($B27&lt;10,"",IFERROR(GETPIVOTDATA("AMOUNT",'Table 3 Pivot 1'!$A$3,"STAFF_GROUP",$A27,"PAYMENT_TYPE",$A$5), "-"))</f>
        <v>-</v>
      </c>
      <c r="G27" s="158" t="str">
        <f>IF($B27&lt;10,"",IFERROR(GETPIVOTDATA("AMOUNT",'Table 1 3 Amount Pivot'!$A$3,"STAFF_GROUP",$A27,"PAYMENT_TYPE",$A$5), "-"))</f>
        <v>-</v>
      </c>
      <c r="H27" s="159" t="str">
        <f>IF($B27&lt;10,"",IFERROR(GETPIVOTDATA("SAMPLE_SIZE",'Table 1 3 Sample Pivot'!$A$3,"STAFF_GROUP",$A27,"PAYMENT_TYPE","PUBGRP_020_EARNINGS")/12, "-"))</f>
        <v>-</v>
      </c>
    </row>
    <row r="28" spans="1:8" s="119" customFormat="1" ht="28.5" customHeight="1" x14ac:dyDescent="0.25">
      <c r="A28" s="36" t="s">
        <v>14</v>
      </c>
      <c r="B28" s="150" t="str">
        <f>IFERROR(GETPIVOTDATA("SAMPLE_SIZE",'Table 1 3 Sample Pivot'!$A$3,"STAFF_GROUP",$A28,"PAYMENT_TYPE","PUBGRP_010_BASIC_PAY_PER_FTE")/12, "-")</f>
        <v>-</v>
      </c>
      <c r="C28" s="150" t="str">
        <f>IF($B28&lt;10,"",IFERROR(GETPIVOTDATA("SAMPLE_SIZE",'Table 3 Pivot 2'!$A$3,"STAFF_GROUP",$A28,"PAYMENT_TYPE",$A$5)/12, "-"))</f>
        <v>-</v>
      </c>
      <c r="D28" s="151"/>
      <c r="E28" s="152" t="e">
        <f t="shared" si="1"/>
        <v>#VALUE!</v>
      </c>
      <c r="F28" s="153" t="str">
        <f>IF($B28&lt;10,"",IFERROR(GETPIVOTDATA("AMOUNT",'Table 3 Pivot 1'!$A$3,"STAFF_GROUP",$A28,"PAYMENT_TYPE",$A$5), "-"))</f>
        <v>-</v>
      </c>
      <c r="G28" s="153" t="str">
        <f>IF($B28&lt;10,"",IFERROR(GETPIVOTDATA("AMOUNT",'Table 1 3 Amount Pivot'!$A$3,"STAFF_GROUP",$A28,"PAYMENT_TYPE",$A$5), "-"))</f>
        <v>-</v>
      </c>
      <c r="H28" s="154" t="str">
        <f>IF($B28&lt;10,"",IFERROR(GETPIVOTDATA("SAMPLE_SIZE",'Table 1 3 Sample Pivot'!$A$3,"STAFF_GROUP",$A28,"PAYMENT_TYPE","PUBGRP_020_EARNINGS")/12, "-"))</f>
        <v>-</v>
      </c>
    </row>
    <row r="29" spans="1:8" s="160" customFormat="1" x14ac:dyDescent="0.2">
      <c r="A29" s="14" t="s">
        <v>16</v>
      </c>
      <c r="B29" s="155" t="str">
        <f>IFERROR(GETPIVOTDATA("SAMPLE_SIZE",'Table 1 3 Sample Pivot'!$A$3,"STAFF_GROUP",$A29,"PAYMENT_TYPE","PUBGRP_010_BASIC_PAY_PER_FTE")/12, "-")</f>
        <v>-</v>
      </c>
      <c r="C29" s="155" t="str">
        <f>IF($B29&lt;10,"",IFERROR(GETPIVOTDATA("SAMPLE_SIZE",'Table 3 Pivot 2'!$A$3,"STAFF_GROUP",$A29,"PAYMENT_TYPE",$A$5)/12, "-"))</f>
        <v>-</v>
      </c>
      <c r="D29" s="156"/>
      <c r="E29" s="157" t="e">
        <f t="shared" si="1"/>
        <v>#VALUE!</v>
      </c>
      <c r="F29" s="158" t="str">
        <f>IF($B29&lt;10,"",IFERROR(GETPIVOTDATA("AMOUNT",'Table 3 Pivot 1'!$A$3,"STAFF_GROUP",$A29,"PAYMENT_TYPE",$A$5), "-"))</f>
        <v>-</v>
      </c>
      <c r="G29" s="158" t="str">
        <f>IF($B29&lt;10,"",IFERROR(GETPIVOTDATA("AMOUNT",'Table 1 3 Amount Pivot'!$A$3,"STAFF_GROUP",$A29,"PAYMENT_TYPE",$A$5), "-"))</f>
        <v>-</v>
      </c>
      <c r="H29" s="159" t="str">
        <f>IF($B29&lt;10,"",IFERROR(GETPIVOTDATA("SAMPLE_SIZE",'Table 1 3 Sample Pivot'!$A$3,"STAFF_GROUP",$A29,"PAYMENT_TYPE","PUBGRP_020_EARNINGS")/12, "-"))</f>
        <v>-</v>
      </c>
    </row>
    <row r="30" spans="1:8" s="160" customFormat="1" x14ac:dyDescent="0.2">
      <c r="A30" s="14" t="s">
        <v>25</v>
      </c>
      <c r="B30" s="155" t="str">
        <f>IFERROR(GETPIVOTDATA("SAMPLE_SIZE",'Table 1 3 Sample Pivot'!$A$3,"STAFF_GROUP",$A30,"PAYMENT_TYPE","PUBGRP_010_BASIC_PAY_PER_FTE")/12, "-")</f>
        <v>-</v>
      </c>
      <c r="C30" s="155" t="str">
        <f>IF($B30&lt;10,"",IFERROR(GETPIVOTDATA("SAMPLE_SIZE",'Table 3 Pivot 2'!$A$3,"STAFF_GROUP",$A30,"PAYMENT_TYPE",$A$5)/12, "-"))</f>
        <v>-</v>
      </c>
      <c r="D30" s="156"/>
      <c r="E30" s="157" t="e">
        <f t="shared" si="1"/>
        <v>#VALUE!</v>
      </c>
      <c r="F30" s="158" t="str">
        <f>IF($B30&lt;10,"",IFERROR(GETPIVOTDATA("AMOUNT",'Table 3 Pivot 1'!$A$3,"STAFF_GROUP",$A30,"PAYMENT_TYPE",$A$5), "-"))</f>
        <v>-</v>
      </c>
      <c r="G30" s="158" t="str">
        <f>IF($B30&lt;10,"",IFERROR(GETPIVOTDATA("AMOUNT",'Table 1 3 Amount Pivot'!$A$3,"STAFF_GROUP",$A30,"PAYMENT_TYPE",$A$5), "-"))</f>
        <v>-</v>
      </c>
      <c r="H30" s="159" t="str">
        <f>IF($B30&lt;10,"",IFERROR(GETPIVOTDATA("SAMPLE_SIZE",'Table 1 3 Sample Pivot'!$A$3,"STAFF_GROUP",$A30,"PAYMENT_TYPE","PUBGRP_020_EARNINGS")/12, "-"))</f>
        <v>-</v>
      </c>
    </row>
    <row r="31" spans="1:8" s="160" customFormat="1" x14ac:dyDescent="0.2">
      <c r="A31" s="14" t="s">
        <v>17</v>
      </c>
      <c r="B31" s="155" t="str">
        <f>IFERROR(GETPIVOTDATA("SAMPLE_SIZE",'Table 1 3 Sample Pivot'!$A$3,"STAFF_GROUP",$A31,"PAYMENT_TYPE","PUBGRP_010_BASIC_PAY_PER_FTE")/12, "-")</f>
        <v>-</v>
      </c>
      <c r="C31" s="155" t="str">
        <f>IF($B31&lt;10,"",IFERROR(GETPIVOTDATA("SAMPLE_SIZE",'Table 3 Pivot 2'!$A$3,"STAFF_GROUP",$A31,"PAYMENT_TYPE",$A$5)/12, "-"))</f>
        <v>-</v>
      </c>
      <c r="D31" s="156"/>
      <c r="E31" s="157" t="e">
        <f t="shared" si="1"/>
        <v>#VALUE!</v>
      </c>
      <c r="F31" s="158" t="str">
        <f>IF($B31&lt;10,"",IFERROR(GETPIVOTDATA("AMOUNT",'Table 3 Pivot 1'!$A$3,"STAFF_GROUP",$A31,"PAYMENT_TYPE",$A$5), "-"))</f>
        <v>-</v>
      </c>
      <c r="G31" s="158" t="str">
        <f>IF($B31&lt;10,"",IFERROR(GETPIVOTDATA("AMOUNT",'Table 1 3 Amount Pivot'!$A$3,"STAFF_GROUP",$A31,"PAYMENT_TYPE",$A$5), "-"))</f>
        <v>-</v>
      </c>
      <c r="H31" s="159" t="str">
        <f>IF($B31&lt;10,"",IFERROR(GETPIVOTDATA("SAMPLE_SIZE",'Table 1 3 Sample Pivot'!$A$3,"STAFF_GROUP",$A31,"PAYMENT_TYPE","PUBGRP_020_EARNINGS")/12, "-"))</f>
        <v>-</v>
      </c>
    </row>
    <row r="32" spans="1:8" s="160" customFormat="1" x14ac:dyDescent="0.2">
      <c r="A32" s="14" t="s">
        <v>19</v>
      </c>
      <c r="B32" s="155" t="str">
        <f>IFERROR(GETPIVOTDATA("SAMPLE_SIZE",'Table 1 3 Sample Pivot'!$A$3,"STAFF_GROUP",$A32,"PAYMENT_TYPE","PUBGRP_010_BASIC_PAY_PER_FTE")/12, "-")</f>
        <v>-</v>
      </c>
      <c r="C32" s="155" t="str">
        <f>IF($B32&lt;10,"",IFERROR(GETPIVOTDATA("SAMPLE_SIZE",'Table 3 Pivot 2'!$A$3,"STAFF_GROUP",$A32,"PAYMENT_TYPE",$A$5)/12, "-"))</f>
        <v>-</v>
      </c>
      <c r="D32" s="156"/>
      <c r="E32" s="157" t="e">
        <f t="shared" si="1"/>
        <v>#VALUE!</v>
      </c>
      <c r="F32" s="158" t="str">
        <f>IF($B32&lt;10,"",IFERROR(GETPIVOTDATA("AMOUNT",'Table 3 Pivot 1'!$A$3,"STAFF_GROUP",$A32,"PAYMENT_TYPE",$A$5), "-"))</f>
        <v>-</v>
      </c>
      <c r="G32" s="158" t="str">
        <f>IF($B32&lt;10,"",IFERROR(GETPIVOTDATA("AMOUNT",'Table 1 3 Amount Pivot'!$A$3,"STAFF_GROUP",$A32,"PAYMENT_TYPE",$A$5), "-"))</f>
        <v>-</v>
      </c>
      <c r="H32" s="159"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C50" s="34"/>
      <c r="D50" s="34"/>
      <c r="E50" s="34"/>
      <c r="F50" s="37"/>
      <c r="G50" s="34"/>
      <c r="H50" s="34"/>
    </row>
    <row r="51" spans="1:8" x14ac:dyDescent="0.2">
      <c r="A51" s="22"/>
      <c r="B51" s="22"/>
      <c r="C51" s="34"/>
      <c r="D51" s="34"/>
      <c r="E51" s="34"/>
      <c r="F51" s="37"/>
      <c r="G51" s="34"/>
      <c r="H51" s="34"/>
    </row>
  </sheetData>
  <conditionalFormatting sqref="B3">
    <cfRule type="cellIs" dxfId="15" priority="1" operator="notEqual">
      <formula>$B$4</formula>
    </cfRule>
    <cfRule type="cellIs" dxfId="14" priority="2" operator="equal">
      <formula>$B$4</formula>
    </cfRule>
  </conditionalFormatting>
  <conditionalFormatting sqref="B7:B33">
    <cfRule type="cellIs" dxfId="13" priority="3" operator="lessThan">
      <formula>10</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C0853-E1C3-459E-A1AF-523FAAF5A673}">
  <dimension ref="A1:R51"/>
  <sheetViews>
    <sheetView zoomScale="70" zoomScaleNormal="70" workbookViewId="0"/>
  </sheetViews>
  <sheetFormatPr defaultRowHeight="15" x14ac:dyDescent="0.2"/>
  <cols>
    <col min="1" max="1" width="39.21875" style="34" customWidth="1"/>
    <col min="2" max="2" width="19.88671875" style="34" customWidth="1"/>
    <col min="3" max="3" width="8" bestFit="1" customWidth="1"/>
    <col min="4" max="4" width="8.109375" customWidth="1"/>
    <col min="5" max="8" width="14.109375" customWidth="1"/>
  </cols>
  <sheetData>
    <row r="1" spans="1:18" x14ac:dyDescent="0.2">
      <c r="A1" s="36" t="s">
        <v>172</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89</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150" t="str">
        <f>IFERROR(GETPIVOTDATA("SAMPLE_SIZE",'Table 1 3 Sample Pivot'!$A$3,"STAFF_GROUP",$A7,"PAYMENT_TYPE","PUBGRP_010_BASIC_PAY_PER_FTE")/12, "-")</f>
        <v>-</v>
      </c>
      <c r="C7" s="150" t="str">
        <f>IF($B7&lt;10,"",IFERROR(GETPIVOTDATA("SAMPLE_SIZE",'Table 3 Pivot 2'!$A$3,"STAFF_GROUP",$A7,"PAYMENT_TYPE",$A$5)/12, "-"))</f>
        <v>-</v>
      </c>
      <c r="D7" s="151"/>
      <c r="E7" s="152" t="e">
        <f t="shared" ref="E7" si="0">IF($B7&lt;10,"",C7/H7)</f>
        <v>#VALUE!</v>
      </c>
      <c r="F7" s="153" t="str">
        <f>IF($B7&lt;10,"",IFERROR(GETPIVOTDATA("AMOUNT",'Table 3 Pivot 1'!$A$3,"STAFF_GROUP",$A7,"PAYMENT_TYPE",$A$5), "-"))</f>
        <v>-</v>
      </c>
      <c r="G7" s="153" t="str">
        <f>IF($B7&lt;10,"",IFERROR(GETPIVOTDATA("AMOUNT",'Table 1 3 Amount Pivot'!$A$3,"STAFF_GROUP",$A7,"PAYMENT_TYPE",$A$5), "-"))</f>
        <v>-</v>
      </c>
      <c r="H7" s="154" t="str">
        <f>IF($B7&lt;10,"",IFERROR(GETPIVOTDATA("SAMPLE_SIZE",'Table 1 3 Sample Pivot'!$A$3,"STAFF_GROUP",$A7,"PAYMENT_TYPE","PUBGRP_020_EARNINGS")/12, "-"))</f>
        <v>-</v>
      </c>
    </row>
    <row r="8" spans="1:18" s="119" customFormat="1" ht="28.5" customHeight="1" x14ac:dyDescent="0.25">
      <c r="A8" s="13" t="s">
        <v>3</v>
      </c>
      <c r="B8" s="150" t="str">
        <f>IFERROR(GETPIVOTDATA("SAMPLE_SIZE",'Table 1 3 Sample Pivot'!$A$3,"STAFF_GROUP",$A8,"PAYMENT_TYPE","PUBGRP_010_BASIC_PAY_PER_FTE")/12, "-")</f>
        <v>-</v>
      </c>
      <c r="C8" s="150" t="str">
        <f>IF($B8&lt;10,"",IFERROR(GETPIVOTDATA("SAMPLE_SIZE",'Table 3 Pivot 2'!$A$3,"STAFF_GROUP",$A8,"PAYMENT_TYPE",$A$5)/12, "-"))</f>
        <v>-</v>
      </c>
      <c r="D8" s="151"/>
      <c r="E8" s="152" t="e">
        <f t="shared" ref="E8:E33" si="1">IF($B8&lt;10,"",C8/H8)</f>
        <v>#VALUE!</v>
      </c>
      <c r="F8" s="153" t="str">
        <f>IF($B8&lt;10,"",IFERROR(GETPIVOTDATA("AMOUNT",'Table 3 Pivot 1'!$A$3,"STAFF_GROUP",$A8,"PAYMENT_TYPE",$A$5), "-"))</f>
        <v>-</v>
      </c>
      <c r="G8" s="153" t="str">
        <f>IF($B8&lt;10,"",IFERROR(GETPIVOTDATA("AMOUNT",'Table 1 3 Amount Pivot'!$A$3,"STAFF_GROUP",$A8,"PAYMENT_TYPE",$A$5), "-"))</f>
        <v>-</v>
      </c>
      <c r="H8" s="154" t="str">
        <f>IF($B8&lt;10,"",IFERROR(GETPIVOTDATA("SAMPLE_SIZE",'Table 1 3 Sample Pivot'!$A$3,"STAFF_GROUP",$A8,"PAYMENT_TYPE","PUBGRP_020_EARNINGS")/12, "-"))</f>
        <v>-</v>
      </c>
    </row>
    <row r="9" spans="1:18" s="119" customFormat="1" ht="28.5" customHeight="1" x14ac:dyDescent="0.25">
      <c r="A9" s="13" t="s">
        <v>48</v>
      </c>
      <c r="B9" s="150" t="str">
        <f>IFERROR(GETPIVOTDATA("SAMPLE_SIZE",'Table 1 3 Sample Pivot'!$A$3,"STAFF_GROUP",$A9,"PAYMENT_TYPE","PUBGRP_010_BASIC_PAY_PER_FTE")/12, "-")</f>
        <v>-</v>
      </c>
      <c r="C9" s="150" t="str">
        <f>IF($B9&lt;10,"",IFERROR(GETPIVOTDATA("SAMPLE_SIZE",'Table 3 Pivot 2'!$A$3,"STAFF_GROUP",$A9,"PAYMENT_TYPE",$A$5)/12, "-"))</f>
        <v>-</v>
      </c>
      <c r="D9" s="151"/>
      <c r="E9" s="152" t="e">
        <f t="shared" si="1"/>
        <v>#VALUE!</v>
      </c>
      <c r="F9" s="153" t="str">
        <f>IF($B9&lt;10,"",IFERROR(GETPIVOTDATA("AMOUNT",'Table 3 Pivot 1'!$A$3,"STAFF_GROUP",$A9,"PAYMENT_TYPE",$A$5), "-"))</f>
        <v>-</v>
      </c>
      <c r="G9" s="153" t="str">
        <f>IF($B9&lt;10,"",IFERROR(GETPIVOTDATA("AMOUNT",'Table 1 3 Amount Pivot'!$A$3,"STAFF_GROUP",$A9,"PAYMENT_TYPE",$A$5), "-"))</f>
        <v>-</v>
      </c>
      <c r="H9" s="154" t="str">
        <f>IF($B9&lt;10,"",IFERROR(GETPIVOTDATA("SAMPLE_SIZE",'Table 1 3 Sample Pivot'!$A$3,"STAFF_GROUP",$A9,"PAYMENT_TYPE","PUBGRP_020_EARNINGS")/12, "-"))</f>
        <v>-</v>
      </c>
    </row>
    <row r="10" spans="1:18" s="160" customFormat="1" x14ac:dyDescent="0.2">
      <c r="A10" s="14" t="s">
        <v>13</v>
      </c>
      <c r="B10" s="155" t="str">
        <f>IFERROR(GETPIVOTDATA("SAMPLE_SIZE",'Table 1 3 Sample Pivot'!$A$3,"STAFF_GROUP",$A10,"PAYMENT_TYPE","PUBGRP_010_BASIC_PAY_PER_FTE")/12, "-")</f>
        <v>-</v>
      </c>
      <c r="C10" s="155" t="str">
        <f>IF($B10&lt;10,"",IFERROR(GETPIVOTDATA("SAMPLE_SIZE",'Table 3 Pivot 2'!$A$3,"STAFF_GROUP",$A10,"PAYMENT_TYPE",$A$5)/12, "-"))</f>
        <v>-</v>
      </c>
      <c r="D10" s="156"/>
      <c r="E10" s="157" t="e">
        <f t="shared" si="1"/>
        <v>#VALUE!</v>
      </c>
      <c r="F10" s="158" t="str">
        <f>IF($B10&lt;10,"",IFERROR(GETPIVOTDATA("AMOUNT",'Table 3 Pivot 1'!$A$3,"STAFF_GROUP",$A10,"PAYMENT_TYPE",$A$5), "-"))</f>
        <v>-</v>
      </c>
      <c r="G10" s="158" t="str">
        <f>IF($B10&lt;10,"",IFERROR(GETPIVOTDATA("AMOUNT",'Table 1 3 Amount Pivot'!$A$3,"STAFF_GROUP",$A10,"PAYMENT_TYPE",$A$5), "-"))</f>
        <v>-</v>
      </c>
      <c r="H10" s="159" t="str">
        <f>IF($B10&lt;10,"",IFERROR(GETPIVOTDATA("SAMPLE_SIZE",'Table 1 3 Sample Pivot'!$A$3,"STAFF_GROUP",$A10,"PAYMENT_TYPE","PUBGRP_020_EARNINGS")/12, "-"))</f>
        <v>-</v>
      </c>
    </row>
    <row r="11" spans="1:18" s="160" customFormat="1" x14ac:dyDescent="0.2">
      <c r="A11" s="38" t="s">
        <v>10</v>
      </c>
      <c r="B11" s="155" t="str">
        <f>IFERROR(GETPIVOTDATA("SAMPLE_SIZE",'Table 1 3 Sample Pivot'!$A$3,"STAFF_GROUP",$A11,"PAYMENT_TYPE","PUBGRP_010_BASIC_PAY_PER_FTE")/12, "-")</f>
        <v>-</v>
      </c>
      <c r="C11" s="155" t="str">
        <f>IF($B11&lt;10,"",IFERROR(GETPIVOTDATA("SAMPLE_SIZE",'Table 3 Pivot 2'!$A$3,"STAFF_GROUP",$A11,"PAYMENT_TYPE",$A$5)/12, "-"))</f>
        <v>-</v>
      </c>
      <c r="D11" s="156"/>
      <c r="E11" s="157" t="e">
        <f t="shared" si="1"/>
        <v>#VALUE!</v>
      </c>
      <c r="F11" s="158" t="str">
        <f>IF($B11&lt;10,"",IFERROR(GETPIVOTDATA("AMOUNT",'Table 3 Pivot 1'!$A$3,"STAFF_GROUP",$A11,"PAYMENT_TYPE",$A$5), "-"))</f>
        <v>-</v>
      </c>
      <c r="G11" s="158" t="str">
        <f>IF($B11&lt;10,"",IFERROR(GETPIVOTDATA("AMOUNT",'Table 1 3 Amount Pivot'!$A$3,"STAFF_GROUP",$A11,"PAYMENT_TYPE",$A$5), "-"))</f>
        <v>-</v>
      </c>
      <c r="H11" s="159" t="str">
        <f>IF($B11&lt;10,"",IFERROR(GETPIVOTDATA("SAMPLE_SIZE",'Table 1 3 Sample Pivot'!$A$3,"STAFF_GROUP",$A11,"PAYMENT_TYPE","PUBGRP_020_EARNINGS")/12, "-"))</f>
        <v>-</v>
      </c>
    </row>
    <row r="12" spans="1:18" s="160" customFormat="1" x14ac:dyDescent="0.2">
      <c r="A12" s="16" t="s">
        <v>8</v>
      </c>
      <c r="B12" s="155" t="str">
        <f>IFERROR(GETPIVOTDATA("SAMPLE_SIZE",'Table 1 3 Sample Pivot'!$A$3,"STAFF_GROUP",$A12,"PAYMENT_TYPE","PUBGRP_010_BASIC_PAY_PER_FTE")/12, "-")</f>
        <v>-</v>
      </c>
      <c r="C12" s="155" t="str">
        <f>IF($B12&lt;10,"",IFERROR(GETPIVOTDATA("SAMPLE_SIZE",'Table 3 Pivot 2'!$A$3,"STAFF_GROUP",$A12,"PAYMENT_TYPE",$A$5)/12, "-"))</f>
        <v>-</v>
      </c>
      <c r="D12" s="156"/>
      <c r="E12" s="157" t="e">
        <f t="shared" si="1"/>
        <v>#VALUE!</v>
      </c>
      <c r="F12" s="158" t="str">
        <f>IF($B12&lt;10,"",IFERROR(GETPIVOTDATA("AMOUNT",'Table 3 Pivot 1'!$A$3,"STAFF_GROUP",$A12,"PAYMENT_TYPE",$A$5), "-"))</f>
        <v>-</v>
      </c>
      <c r="G12" s="158" t="str">
        <f>IF($B12&lt;10,"",IFERROR(GETPIVOTDATA("AMOUNT",'Table 1 3 Amount Pivot'!$A$3,"STAFF_GROUP",$A12,"PAYMENT_TYPE",$A$5), "-"))</f>
        <v>-</v>
      </c>
      <c r="H12" s="159" t="str">
        <f>IF($B12&lt;10,"",IFERROR(GETPIVOTDATA("SAMPLE_SIZE",'Table 1 3 Sample Pivot'!$A$3,"STAFF_GROUP",$A12,"PAYMENT_TYPE","PUBGRP_020_EARNINGS")/12, "-"))</f>
        <v>-</v>
      </c>
    </row>
    <row r="13" spans="1:18" s="160" customFormat="1" x14ac:dyDescent="0.2">
      <c r="A13" s="16" t="s">
        <v>5</v>
      </c>
      <c r="B13" s="155" t="str">
        <f>IFERROR(GETPIVOTDATA("SAMPLE_SIZE",'Table 1 3 Sample Pivot'!$A$3,"STAFF_GROUP",$A13,"PAYMENT_TYPE","PUBGRP_010_BASIC_PAY_PER_FTE")/12, "-")</f>
        <v>-</v>
      </c>
      <c r="C13" s="155" t="str">
        <f>IF($B13&lt;10,"",IFERROR(GETPIVOTDATA("SAMPLE_SIZE",'Table 3 Pivot 2'!$A$3,"STAFF_GROUP",$A13,"PAYMENT_TYPE",$A$5)/12, "-"))</f>
        <v>-</v>
      </c>
      <c r="D13" s="156"/>
      <c r="E13" s="157" t="e">
        <f t="shared" si="1"/>
        <v>#VALUE!</v>
      </c>
      <c r="F13" s="158" t="str">
        <f>IF($B13&lt;10,"",IFERROR(GETPIVOTDATA("AMOUNT",'Table 3 Pivot 1'!$A$3,"STAFF_GROUP",$A13,"PAYMENT_TYPE",$A$5), "-"))</f>
        <v>-</v>
      </c>
      <c r="G13" s="158" t="str">
        <f>IF($B13&lt;10,"",IFERROR(GETPIVOTDATA("AMOUNT",'Table 1 3 Amount Pivot'!$A$3,"STAFF_GROUP",$A13,"PAYMENT_TYPE",$A$5), "-"))</f>
        <v>-</v>
      </c>
      <c r="H13" s="159" t="str">
        <f>IF($B13&lt;10,"",IFERROR(GETPIVOTDATA("SAMPLE_SIZE",'Table 1 3 Sample Pivot'!$A$3,"STAFF_GROUP",$A13,"PAYMENT_TYPE","PUBGRP_020_EARNINGS")/12, "-"))</f>
        <v>-</v>
      </c>
    </row>
    <row r="14" spans="1:18" s="160" customFormat="1" x14ac:dyDescent="0.2">
      <c r="A14" s="14" t="s">
        <v>4</v>
      </c>
      <c r="B14" s="155" t="str">
        <f>IFERROR(GETPIVOTDATA("SAMPLE_SIZE",'Table 1 3 Sample Pivot'!$A$3,"STAFF_GROUP",$A14,"PAYMENT_TYPE","PUBGRP_010_BASIC_PAY_PER_FTE")/12, "-")</f>
        <v>-</v>
      </c>
      <c r="C14" s="155" t="str">
        <f>IF($B14&lt;10,"",IFERROR(GETPIVOTDATA("SAMPLE_SIZE",'Table 3 Pivot 2'!$A$3,"STAFF_GROUP",$A14,"PAYMENT_TYPE",$A$5)/12, "-"))</f>
        <v>-</v>
      </c>
      <c r="D14" s="156"/>
      <c r="E14" s="157" t="e">
        <f t="shared" si="1"/>
        <v>#VALUE!</v>
      </c>
      <c r="F14" s="158" t="str">
        <f>IF($B14&lt;10,"",IFERROR(GETPIVOTDATA("AMOUNT",'Table 3 Pivot 1'!$A$3,"STAFF_GROUP",$A14,"PAYMENT_TYPE",$A$5), "-"))</f>
        <v>-</v>
      </c>
      <c r="G14" s="158" t="str">
        <f>IF($B14&lt;10,"",IFERROR(GETPIVOTDATA("AMOUNT",'Table 1 3 Amount Pivot'!$A$3,"STAFF_GROUP",$A14,"PAYMENT_TYPE",$A$5), "-"))</f>
        <v>-</v>
      </c>
      <c r="H14" s="159" t="str">
        <f>IF($B14&lt;10,"",IFERROR(GETPIVOTDATA("SAMPLE_SIZE",'Table 1 3 Sample Pivot'!$A$3,"STAFF_GROUP",$A14,"PAYMENT_TYPE","PUBGRP_020_EARNINGS")/12, "-"))</f>
        <v>-</v>
      </c>
    </row>
    <row r="15" spans="1:18" s="160" customFormat="1" x14ac:dyDescent="0.2">
      <c r="A15" s="16" t="s">
        <v>12</v>
      </c>
      <c r="B15" s="155" t="str">
        <f>IFERROR(GETPIVOTDATA("SAMPLE_SIZE",'Table 1 3 Sample Pivot'!$A$3,"STAFF_GROUP",$A15,"PAYMENT_TYPE","PUBGRP_010_BASIC_PAY_PER_FTE")/12, "-")</f>
        <v>-</v>
      </c>
      <c r="C15" s="155" t="str">
        <f>IF($B15&lt;10,"",IFERROR(GETPIVOTDATA("SAMPLE_SIZE",'Table 3 Pivot 2'!$A$3,"STAFF_GROUP",$A15,"PAYMENT_TYPE",$A$5)/12, "-"))</f>
        <v>-</v>
      </c>
      <c r="D15" s="156"/>
      <c r="E15" s="157" t="e">
        <f t="shared" si="1"/>
        <v>#VALUE!</v>
      </c>
      <c r="F15" s="158" t="str">
        <f>IF($B15&lt;10,"",IFERROR(GETPIVOTDATA("AMOUNT",'Table 3 Pivot 1'!$A$3,"STAFF_GROUP",$A15,"PAYMENT_TYPE",$A$5), "-"))</f>
        <v>-</v>
      </c>
      <c r="G15" s="158" t="str">
        <f>IF($B15&lt;10,"",IFERROR(GETPIVOTDATA("AMOUNT",'Table 1 3 Amount Pivot'!$A$3,"STAFF_GROUP",$A15,"PAYMENT_TYPE",$A$5), "-"))</f>
        <v>-</v>
      </c>
      <c r="H15" s="159" t="str">
        <f>IF($B15&lt;10,"",IFERROR(GETPIVOTDATA("SAMPLE_SIZE",'Table 1 3 Sample Pivot'!$A$3,"STAFF_GROUP",$A15,"PAYMENT_TYPE","PUBGRP_020_EARNINGS")/12, "-"))</f>
        <v>-</v>
      </c>
    </row>
    <row r="16" spans="1:18" s="160" customFormat="1" x14ac:dyDescent="0.2">
      <c r="A16" s="16" t="s">
        <v>7</v>
      </c>
      <c r="B16" s="155" t="str">
        <f>IFERROR(GETPIVOTDATA("SAMPLE_SIZE",'Table 1 3 Sample Pivot'!$A$3,"STAFF_GROUP",$A16,"PAYMENT_TYPE","PUBGRP_010_BASIC_PAY_PER_FTE")/12, "-")</f>
        <v>-</v>
      </c>
      <c r="C16" s="155" t="str">
        <f>IF($B16&lt;10,"",IFERROR(GETPIVOTDATA("SAMPLE_SIZE",'Table 3 Pivot 2'!$A$3,"STAFF_GROUP",$A16,"PAYMENT_TYPE",$A$5)/12, "-"))</f>
        <v>-</v>
      </c>
      <c r="D16" s="156"/>
      <c r="E16" s="157" t="e">
        <f t="shared" si="1"/>
        <v>#VALUE!</v>
      </c>
      <c r="F16" s="158" t="str">
        <f>IF($B16&lt;10,"",IFERROR(GETPIVOTDATA("AMOUNT",'Table 3 Pivot 1'!$A$3,"STAFF_GROUP",$A16,"PAYMENT_TYPE",$A$5), "-"))</f>
        <v>-</v>
      </c>
      <c r="G16" s="158" t="str">
        <f>IF($B16&lt;10,"",IFERROR(GETPIVOTDATA("AMOUNT",'Table 1 3 Amount Pivot'!$A$3,"STAFF_GROUP",$A16,"PAYMENT_TYPE",$A$5), "-"))</f>
        <v>-</v>
      </c>
      <c r="H16" s="159" t="str">
        <f>IF($B16&lt;10,"",IFERROR(GETPIVOTDATA("SAMPLE_SIZE",'Table 1 3 Sample Pivot'!$A$3,"STAFF_GROUP",$A16,"PAYMENT_TYPE","PUBGRP_020_EARNINGS")/12, "-"))</f>
        <v>-</v>
      </c>
    </row>
    <row r="17" spans="1:8" s="160" customFormat="1" x14ac:dyDescent="0.2">
      <c r="A17" s="16" t="s">
        <v>11</v>
      </c>
      <c r="B17" s="155" t="str">
        <f>IFERROR(GETPIVOTDATA("SAMPLE_SIZE",'Table 1 3 Sample Pivot'!$A$3,"STAFF_GROUP",$A17,"PAYMENT_TYPE","PUBGRP_010_BASIC_PAY_PER_FTE")/12, "-")</f>
        <v>-</v>
      </c>
      <c r="C17" s="155" t="str">
        <f>IF($B17&lt;10,"",IFERROR(GETPIVOTDATA("SAMPLE_SIZE",'Table 3 Pivot 2'!$A$3,"STAFF_GROUP",$A17,"PAYMENT_TYPE",$A$5)/12, "-"))</f>
        <v>-</v>
      </c>
      <c r="D17" s="156"/>
      <c r="E17" s="157" t="e">
        <f t="shared" si="1"/>
        <v>#VALUE!</v>
      </c>
      <c r="F17" s="158" t="str">
        <f>IF($B17&lt;10,"",IFERROR(GETPIVOTDATA("AMOUNT",'Table 3 Pivot 1'!$A$3,"STAFF_GROUP",$A17,"PAYMENT_TYPE",$A$5), "-"))</f>
        <v>-</v>
      </c>
      <c r="G17" s="158" t="str">
        <f>IF($B17&lt;10,"",IFERROR(GETPIVOTDATA("AMOUNT",'Table 1 3 Amount Pivot'!$A$3,"STAFF_GROUP",$A17,"PAYMENT_TYPE",$A$5), "-"))</f>
        <v>-</v>
      </c>
      <c r="H17" s="159" t="str">
        <f>IF($B17&lt;10,"",IFERROR(GETPIVOTDATA("SAMPLE_SIZE",'Table 1 3 Sample Pivot'!$A$3,"STAFF_GROUP",$A17,"PAYMENT_TYPE","PUBGRP_020_EARNINGS")/12, "-"))</f>
        <v>-</v>
      </c>
    </row>
    <row r="18" spans="1:8" s="160" customFormat="1" x14ac:dyDescent="0.2">
      <c r="A18" s="16" t="s">
        <v>6</v>
      </c>
      <c r="B18" s="155" t="str">
        <f>IFERROR(GETPIVOTDATA("SAMPLE_SIZE",'Table 1 3 Sample Pivot'!$A$3,"STAFF_GROUP",$A18,"PAYMENT_TYPE","PUBGRP_010_BASIC_PAY_PER_FTE")/12, "-")</f>
        <v>-</v>
      </c>
      <c r="C18" s="155" t="str">
        <f>IF($B18&lt;10,"",IFERROR(GETPIVOTDATA("SAMPLE_SIZE",'Table 3 Pivot 2'!$A$3,"STAFF_GROUP",$A18,"PAYMENT_TYPE",$A$5)/12, "-"))</f>
        <v>-</v>
      </c>
      <c r="D18" s="156"/>
      <c r="E18" s="157" t="e">
        <f t="shared" si="1"/>
        <v>#VALUE!</v>
      </c>
      <c r="F18" s="158" t="str">
        <f>IF($B18&lt;10,"",IFERROR(GETPIVOTDATA("AMOUNT",'Table 3 Pivot 1'!$A$3,"STAFF_GROUP",$A18,"PAYMENT_TYPE",$A$5), "-"))</f>
        <v>-</v>
      </c>
      <c r="G18" s="158" t="str">
        <f>IF($B18&lt;10,"",IFERROR(GETPIVOTDATA("AMOUNT",'Table 1 3 Amount Pivot'!$A$3,"STAFF_GROUP",$A18,"PAYMENT_TYPE",$A$5), "-"))</f>
        <v>-</v>
      </c>
      <c r="H18" s="159" t="str">
        <f>IF($B18&lt;10,"",IFERROR(GETPIVOTDATA("SAMPLE_SIZE",'Table 1 3 Sample Pivot'!$A$3,"STAFF_GROUP",$A18,"PAYMENT_TYPE","PUBGRP_020_EARNINGS")/12, "-"))</f>
        <v>-</v>
      </c>
    </row>
    <row r="19" spans="1:8" s="160" customFormat="1" x14ac:dyDescent="0.2">
      <c r="A19" s="16" t="s">
        <v>9</v>
      </c>
      <c r="B19" s="155" t="str">
        <f>IFERROR(GETPIVOTDATA("SAMPLE_SIZE",'Table 1 3 Sample Pivot'!$A$3,"STAFF_GROUP",$A19,"PAYMENT_TYPE","PUBGRP_010_BASIC_PAY_PER_FTE")/12, "-")</f>
        <v>-</v>
      </c>
      <c r="C19" s="155" t="str">
        <f>IF($B19&lt;10,"",IFERROR(GETPIVOTDATA("SAMPLE_SIZE",'Table 3 Pivot 2'!$A$3,"STAFF_GROUP",$A19,"PAYMENT_TYPE",$A$5)/12, "-"))</f>
        <v>-</v>
      </c>
      <c r="D19" s="156"/>
      <c r="E19" s="157" t="e">
        <f t="shared" si="1"/>
        <v>#VALUE!</v>
      </c>
      <c r="F19" s="158" t="str">
        <f>IF($B19&lt;10,"",IFERROR(GETPIVOTDATA("AMOUNT",'Table 3 Pivot 1'!$A$3,"STAFF_GROUP",$A19,"PAYMENT_TYPE",$A$5), "-"))</f>
        <v>-</v>
      </c>
      <c r="G19" s="158" t="str">
        <f>IF($B19&lt;10,"",IFERROR(GETPIVOTDATA("AMOUNT",'Table 1 3 Amount Pivot'!$A$3,"STAFF_GROUP",$A19,"PAYMENT_TYPE",$A$5), "-"))</f>
        <v>-</v>
      </c>
      <c r="H19" s="159" t="str">
        <f>IF($B19&lt;10,"",IFERROR(GETPIVOTDATA("SAMPLE_SIZE",'Table 1 3 Sample Pivot'!$A$3,"STAFF_GROUP",$A19,"PAYMENT_TYPE","PUBGRP_020_EARNINGS")/12, "-"))</f>
        <v>-</v>
      </c>
    </row>
    <row r="20" spans="1:8" s="119" customFormat="1" ht="28.5" customHeight="1" x14ac:dyDescent="0.25">
      <c r="A20" s="106" t="s">
        <v>20</v>
      </c>
      <c r="B20" s="150" t="str">
        <f>IFERROR(GETPIVOTDATA("SAMPLE_SIZE",'Table 1 3 Sample Pivot'!$A$3,"STAFF_GROUP",$A20,"PAYMENT_TYPE","PUBGRP_010_BASIC_PAY_PER_FTE")/12, "-")</f>
        <v>-</v>
      </c>
      <c r="C20" s="150" t="str">
        <f>IF($B20&lt;10,"",IFERROR(GETPIVOTDATA("SAMPLE_SIZE",'Table 3 Pivot 2'!$A$3,"STAFF_GROUP",$A20,"PAYMENT_TYPE",$A$5)/12, "-"))</f>
        <v>-</v>
      </c>
      <c r="D20" s="151"/>
      <c r="E20" s="152" t="e">
        <f t="shared" si="1"/>
        <v>#VALUE!</v>
      </c>
      <c r="F20" s="153" t="str">
        <f>IF($B20&lt;10,"",IFERROR(GETPIVOTDATA("AMOUNT",'Table 3 Pivot 1'!$A$3,"STAFF_GROUP",$A20,"PAYMENT_TYPE",$A$5), "-"))</f>
        <v>-</v>
      </c>
      <c r="G20" s="153" t="str">
        <f>IF($B20&lt;10,"",IFERROR(GETPIVOTDATA("AMOUNT",'Table 1 3 Amount Pivot'!$A$3,"STAFF_GROUP",$A20,"PAYMENT_TYPE",$A$5), "-"))</f>
        <v>-</v>
      </c>
      <c r="H20" s="154" t="str">
        <f>IF($B20&lt;10,"",IFERROR(GETPIVOTDATA("SAMPLE_SIZE",'Table 1 3 Sample Pivot'!$A$3,"STAFF_GROUP",$A20,"PAYMENT_TYPE","PUBGRP_020_EARNINGS")/12, "-"))</f>
        <v>-</v>
      </c>
    </row>
    <row r="21" spans="1:8" s="119" customFormat="1" ht="15.75" x14ac:dyDescent="0.25">
      <c r="A21" s="106" t="s">
        <v>21</v>
      </c>
      <c r="B21" s="150" t="str">
        <f>IFERROR(GETPIVOTDATA("SAMPLE_SIZE",'Table 1 3 Sample Pivot'!$A$3,"STAFF_GROUP",$A21,"PAYMENT_TYPE","PUBGRP_010_BASIC_PAY_PER_FTE")/12, "-")</f>
        <v>-</v>
      </c>
      <c r="C21" s="150" t="str">
        <f>IF($B21&lt;10,"",IFERROR(GETPIVOTDATA("SAMPLE_SIZE",'Table 3 Pivot 2'!$A$3,"STAFF_GROUP",$A21,"PAYMENT_TYPE",$A$5)/12, "-"))</f>
        <v>-</v>
      </c>
      <c r="D21" s="151"/>
      <c r="E21" s="152" t="e">
        <f t="shared" si="1"/>
        <v>#VALUE!</v>
      </c>
      <c r="F21" s="153" t="str">
        <f>IF($B21&lt;10,"",IFERROR(GETPIVOTDATA("AMOUNT",'Table 3 Pivot 1'!$A$3,"STAFF_GROUP",$A21,"PAYMENT_TYPE",$A$5), "-"))</f>
        <v>-</v>
      </c>
      <c r="G21" s="153" t="str">
        <f>IF($B21&lt;10,"",IFERROR(GETPIVOTDATA("AMOUNT",'Table 1 3 Amount Pivot'!$A$3,"STAFF_GROUP",$A21,"PAYMENT_TYPE",$A$5), "-"))</f>
        <v>-</v>
      </c>
      <c r="H21" s="154" t="str">
        <f>IF($B21&lt;10,"",IFERROR(GETPIVOTDATA("SAMPLE_SIZE",'Table 1 3 Sample Pivot'!$A$3,"STAFF_GROUP",$A21,"PAYMENT_TYPE","PUBGRP_020_EARNINGS")/12, "-"))</f>
        <v>-</v>
      </c>
    </row>
    <row r="22" spans="1:8" s="119" customFormat="1" ht="15.75" x14ac:dyDescent="0.25">
      <c r="A22" s="106" t="s">
        <v>176</v>
      </c>
      <c r="B22" s="150" t="str">
        <f>IFERROR(GETPIVOTDATA("SAMPLE_SIZE",'Table 1 3 Sample Pivot'!$A$3,"STAFF_GROUP",$A22,"PAYMENT_TYPE","PUBGRP_010_BASIC_PAY_PER_FTE")/12, "-")</f>
        <v>-</v>
      </c>
      <c r="C22" s="150" t="str">
        <f>IF($B22&lt;10,"",IFERROR(GETPIVOTDATA("SAMPLE_SIZE",'Table 3 Pivot 2'!$A$3,"STAFF_GROUP",$A22,"PAYMENT_TYPE",$A$5)/12, "-"))</f>
        <v>-</v>
      </c>
      <c r="D22" s="151"/>
      <c r="E22" s="152" t="e">
        <f t="shared" si="1"/>
        <v>#VALUE!</v>
      </c>
      <c r="F22" s="153" t="str">
        <f>IF($B22&lt;10,"",IFERROR(GETPIVOTDATA("AMOUNT",'Table 3 Pivot 1'!$A$3,"STAFF_GROUP",$A22,"PAYMENT_TYPE",$A$5), "-"))</f>
        <v>-</v>
      </c>
      <c r="G22" s="153" t="str">
        <f>IF($B22&lt;10,"",IFERROR(GETPIVOTDATA("AMOUNT",'Table 1 3 Amount Pivot'!$A$3,"STAFF_GROUP",$A22,"PAYMENT_TYPE",$A$5), "-"))</f>
        <v>-</v>
      </c>
      <c r="H22" s="154" t="str">
        <f>IF($B22&lt;10,"",IFERROR(GETPIVOTDATA("SAMPLE_SIZE",'Table 1 3 Sample Pivot'!$A$3,"STAFF_GROUP",$A22,"PAYMENT_TYPE","PUBGRP_020_EARNINGS")/12, "-"))</f>
        <v>-</v>
      </c>
    </row>
    <row r="23" spans="1:8" s="119" customFormat="1" ht="15.75" x14ac:dyDescent="0.25">
      <c r="A23" s="106" t="s">
        <v>24</v>
      </c>
      <c r="B23" s="150" t="str">
        <f>IFERROR(GETPIVOTDATA("SAMPLE_SIZE",'Table 1 3 Sample Pivot'!$A$3,"STAFF_GROUP",$A23,"PAYMENT_TYPE","PUBGRP_010_BASIC_PAY_PER_FTE")/12, "-")</f>
        <v>-</v>
      </c>
      <c r="C23" s="150" t="str">
        <f>IF($B23&lt;10,"",IFERROR(GETPIVOTDATA("SAMPLE_SIZE",'Table 3 Pivot 2'!$A$3,"STAFF_GROUP",$A23,"PAYMENT_TYPE",$A$5)/12, "-"))</f>
        <v>-</v>
      </c>
      <c r="D23" s="151"/>
      <c r="E23" s="152" t="e">
        <f t="shared" si="1"/>
        <v>#VALUE!</v>
      </c>
      <c r="F23" s="153" t="str">
        <f>IF($B23&lt;10,"",IFERROR(GETPIVOTDATA("AMOUNT",'Table 3 Pivot 1'!$A$3,"STAFF_GROUP",$A23,"PAYMENT_TYPE",$A$5), "-"))</f>
        <v>-</v>
      </c>
      <c r="G23" s="153" t="str">
        <f>IF($B23&lt;10,"",IFERROR(GETPIVOTDATA("AMOUNT",'Table 1 3 Amount Pivot'!$A$3,"STAFF_GROUP",$A23,"PAYMENT_TYPE",$A$5), "-"))</f>
        <v>-</v>
      </c>
      <c r="H23" s="154" t="str">
        <f>IF($B23&lt;10,"",IFERROR(GETPIVOTDATA("SAMPLE_SIZE",'Table 1 3 Sample Pivot'!$A$3,"STAFF_GROUP",$A23,"PAYMENT_TYPE","PUBGRP_020_EARNINGS")/12, "-"))</f>
        <v>-</v>
      </c>
    </row>
    <row r="24" spans="1:8" s="119" customFormat="1" ht="28.5" customHeight="1" x14ac:dyDescent="0.25">
      <c r="A24" s="36" t="s">
        <v>15</v>
      </c>
      <c r="B24" s="150" t="str">
        <f>IFERROR(GETPIVOTDATA("SAMPLE_SIZE",'Table 1 3 Sample Pivot'!$A$3,"STAFF_GROUP",$A24,"PAYMENT_TYPE","PUBGRP_010_BASIC_PAY_PER_FTE")/12, "-")</f>
        <v>-</v>
      </c>
      <c r="C24" s="150" t="str">
        <f>IF($B24&lt;10,"",IFERROR(GETPIVOTDATA("SAMPLE_SIZE",'Table 3 Pivot 2'!$A$3,"STAFF_GROUP",$A24,"PAYMENT_TYPE",$A$5)/12, "-"))</f>
        <v>-</v>
      </c>
      <c r="D24" s="151"/>
      <c r="E24" s="152" t="e">
        <f t="shared" si="1"/>
        <v>#VALUE!</v>
      </c>
      <c r="F24" s="153" t="str">
        <f>IF($B24&lt;10,"",IFERROR(GETPIVOTDATA("AMOUNT",'Table 3 Pivot 1'!$A$3,"STAFF_GROUP",$A24,"PAYMENT_TYPE",$A$5), "-"))</f>
        <v>-</v>
      </c>
      <c r="G24" s="153" t="str">
        <f>IF($B24&lt;10,"",IFERROR(GETPIVOTDATA("AMOUNT",'Table 1 3 Amount Pivot'!$A$3,"STAFF_GROUP",$A24,"PAYMENT_TYPE",$A$5), "-"))</f>
        <v>-</v>
      </c>
      <c r="H24" s="154" t="str">
        <f>IF($B24&lt;10,"",IFERROR(GETPIVOTDATA("SAMPLE_SIZE",'Table 1 3 Sample Pivot'!$A$3,"STAFF_GROUP",$A24,"PAYMENT_TYPE","PUBGRP_020_EARNINGS")/12, "-"))</f>
        <v>-</v>
      </c>
    </row>
    <row r="25" spans="1:8" s="160" customFormat="1" x14ac:dyDescent="0.2">
      <c r="A25" s="14" t="s">
        <v>18</v>
      </c>
      <c r="B25" s="155" t="str">
        <f>IFERROR(GETPIVOTDATA("SAMPLE_SIZE",'Table 1 3 Sample Pivot'!$A$3,"STAFF_GROUP",$A25,"PAYMENT_TYPE","PUBGRP_010_BASIC_PAY_PER_FTE")/12, "-")</f>
        <v>-</v>
      </c>
      <c r="C25" s="155" t="str">
        <f>IF($B25&lt;10,"",IFERROR(GETPIVOTDATA("SAMPLE_SIZE",'Table 3 Pivot 2'!$A$3,"STAFF_GROUP",$A25,"PAYMENT_TYPE",$A$5)/12, "-"))</f>
        <v>-</v>
      </c>
      <c r="D25" s="156"/>
      <c r="E25" s="157" t="e">
        <f t="shared" si="1"/>
        <v>#VALUE!</v>
      </c>
      <c r="F25" s="158" t="str">
        <f>IF($B25&lt;10,"",IFERROR(GETPIVOTDATA("AMOUNT",'Table 3 Pivot 1'!$A$3,"STAFF_GROUP",$A25,"PAYMENT_TYPE",$A$5), "-"))</f>
        <v>-</v>
      </c>
      <c r="G25" s="158" t="str">
        <f>IF($B25&lt;10,"",IFERROR(GETPIVOTDATA("AMOUNT",'Table 1 3 Amount Pivot'!$A$3,"STAFF_GROUP",$A25,"PAYMENT_TYPE",$A$5), "-"))</f>
        <v>-</v>
      </c>
      <c r="H25" s="159" t="str">
        <f>IF($B25&lt;10,"",IFERROR(GETPIVOTDATA("SAMPLE_SIZE",'Table 1 3 Sample Pivot'!$A$3,"STAFF_GROUP",$A25,"PAYMENT_TYPE","PUBGRP_020_EARNINGS")/12, "-"))</f>
        <v>-</v>
      </c>
    </row>
    <row r="26" spans="1:8" s="160" customFormat="1" x14ac:dyDescent="0.2">
      <c r="A26" s="14" t="s">
        <v>177</v>
      </c>
      <c r="B26" s="155" t="str">
        <f>IFERROR(GETPIVOTDATA("SAMPLE_SIZE",'Table 1 3 Sample Pivot'!$A$3,"STAFF_GROUP",$A26,"PAYMENT_TYPE","PUBGRP_010_BASIC_PAY_PER_FTE")/12, "-")</f>
        <v>-</v>
      </c>
      <c r="C26" s="155" t="str">
        <f>IF($B26&lt;10,"",IFERROR(GETPIVOTDATA("SAMPLE_SIZE",'Table 3 Pivot 2'!$A$3,"STAFF_GROUP",$A26,"PAYMENT_TYPE",$A$5)/12, "-"))</f>
        <v>-</v>
      </c>
      <c r="D26" s="156"/>
      <c r="E26" s="157" t="e">
        <f t="shared" si="1"/>
        <v>#VALUE!</v>
      </c>
      <c r="F26" s="158" t="str">
        <f>IF($B26&lt;10,"",IFERROR(GETPIVOTDATA("AMOUNT",'Table 3 Pivot 1'!$A$3,"STAFF_GROUP",$A26,"PAYMENT_TYPE",$A$5), "-"))</f>
        <v>-</v>
      </c>
      <c r="G26" s="158" t="str">
        <f>IF($B26&lt;10,"",IFERROR(GETPIVOTDATA("AMOUNT",'Table 1 3 Amount Pivot'!$A$3,"STAFF_GROUP",$A26,"PAYMENT_TYPE",$A$5), "-"))</f>
        <v>-</v>
      </c>
      <c r="H26" s="159" t="str">
        <f>IF($B26&lt;10,"",IFERROR(GETPIVOTDATA("SAMPLE_SIZE",'Table 1 3 Sample Pivot'!$A$3,"STAFF_GROUP",$A26,"PAYMENT_TYPE","PUBGRP_020_EARNINGS")/12, "-"))</f>
        <v>-</v>
      </c>
    </row>
    <row r="27" spans="1:8" s="160" customFormat="1" x14ac:dyDescent="0.2">
      <c r="A27" s="14" t="s">
        <v>23</v>
      </c>
      <c r="B27" s="155" t="str">
        <f>IFERROR(GETPIVOTDATA("SAMPLE_SIZE",'Table 1 3 Sample Pivot'!$A$3,"STAFF_GROUP",$A27,"PAYMENT_TYPE","PUBGRP_010_BASIC_PAY_PER_FTE")/12, "-")</f>
        <v>-</v>
      </c>
      <c r="C27" s="155" t="str">
        <f>IF($B27&lt;10,"",IFERROR(GETPIVOTDATA("SAMPLE_SIZE",'Table 3 Pivot 2'!$A$3,"STAFF_GROUP",$A27,"PAYMENT_TYPE",$A$5)/12, "-"))</f>
        <v>-</v>
      </c>
      <c r="D27" s="156"/>
      <c r="E27" s="157" t="e">
        <f t="shared" si="1"/>
        <v>#VALUE!</v>
      </c>
      <c r="F27" s="158" t="str">
        <f>IF($B27&lt;10,"",IFERROR(GETPIVOTDATA("AMOUNT",'Table 3 Pivot 1'!$A$3,"STAFF_GROUP",$A27,"PAYMENT_TYPE",$A$5), "-"))</f>
        <v>-</v>
      </c>
      <c r="G27" s="158" t="str">
        <f>IF($B27&lt;10,"",IFERROR(GETPIVOTDATA("AMOUNT",'Table 1 3 Amount Pivot'!$A$3,"STAFF_GROUP",$A27,"PAYMENT_TYPE",$A$5), "-"))</f>
        <v>-</v>
      </c>
      <c r="H27" s="159" t="str">
        <f>IF($B27&lt;10,"",IFERROR(GETPIVOTDATA("SAMPLE_SIZE",'Table 1 3 Sample Pivot'!$A$3,"STAFF_GROUP",$A27,"PAYMENT_TYPE","PUBGRP_020_EARNINGS")/12, "-"))</f>
        <v>-</v>
      </c>
    </row>
    <row r="28" spans="1:8" s="119" customFormat="1" ht="28.5" customHeight="1" x14ac:dyDescent="0.25">
      <c r="A28" s="36" t="s">
        <v>14</v>
      </c>
      <c r="B28" s="150" t="str">
        <f>IFERROR(GETPIVOTDATA("SAMPLE_SIZE",'Table 1 3 Sample Pivot'!$A$3,"STAFF_GROUP",$A28,"PAYMENT_TYPE","PUBGRP_010_BASIC_PAY_PER_FTE")/12, "-")</f>
        <v>-</v>
      </c>
      <c r="C28" s="150" t="str">
        <f>IF($B28&lt;10,"",IFERROR(GETPIVOTDATA("SAMPLE_SIZE",'Table 3 Pivot 2'!$A$3,"STAFF_GROUP",$A28,"PAYMENT_TYPE",$A$5)/12, "-"))</f>
        <v>-</v>
      </c>
      <c r="D28" s="151"/>
      <c r="E28" s="152" t="e">
        <f t="shared" si="1"/>
        <v>#VALUE!</v>
      </c>
      <c r="F28" s="153" t="str">
        <f>IF($B28&lt;10,"",IFERROR(GETPIVOTDATA("AMOUNT",'Table 3 Pivot 1'!$A$3,"STAFF_GROUP",$A28,"PAYMENT_TYPE",$A$5), "-"))</f>
        <v>-</v>
      </c>
      <c r="G28" s="153" t="str">
        <f>IF($B28&lt;10,"",IFERROR(GETPIVOTDATA("AMOUNT",'Table 1 3 Amount Pivot'!$A$3,"STAFF_GROUP",$A28,"PAYMENT_TYPE",$A$5), "-"))</f>
        <v>-</v>
      </c>
      <c r="H28" s="154" t="str">
        <f>IF($B28&lt;10,"",IFERROR(GETPIVOTDATA("SAMPLE_SIZE",'Table 1 3 Sample Pivot'!$A$3,"STAFF_GROUP",$A28,"PAYMENT_TYPE","PUBGRP_020_EARNINGS")/12, "-"))</f>
        <v>-</v>
      </c>
    </row>
    <row r="29" spans="1:8" s="160" customFormat="1" x14ac:dyDescent="0.2">
      <c r="A29" s="14" t="s">
        <v>16</v>
      </c>
      <c r="B29" s="155" t="str">
        <f>IFERROR(GETPIVOTDATA("SAMPLE_SIZE",'Table 1 3 Sample Pivot'!$A$3,"STAFF_GROUP",$A29,"PAYMENT_TYPE","PUBGRP_010_BASIC_PAY_PER_FTE")/12, "-")</f>
        <v>-</v>
      </c>
      <c r="C29" s="155" t="str">
        <f>IF($B29&lt;10,"",IFERROR(GETPIVOTDATA("SAMPLE_SIZE",'Table 3 Pivot 2'!$A$3,"STAFF_GROUP",$A29,"PAYMENT_TYPE",$A$5)/12, "-"))</f>
        <v>-</v>
      </c>
      <c r="D29" s="156"/>
      <c r="E29" s="157" t="e">
        <f t="shared" si="1"/>
        <v>#VALUE!</v>
      </c>
      <c r="F29" s="158" t="str">
        <f>IF($B29&lt;10,"",IFERROR(GETPIVOTDATA("AMOUNT",'Table 3 Pivot 1'!$A$3,"STAFF_GROUP",$A29,"PAYMENT_TYPE",$A$5), "-"))</f>
        <v>-</v>
      </c>
      <c r="G29" s="158" t="str">
        <f>IF($B29&lt;10,"",IFERROR(GETPIVOTDATA("AMOUNT",'Table 1 3 Amount Pivot'!$A$3,"STAFF_GROUP",$A29,"PAYMENT_TYPE",$A$5), "-"))</f>
        <v>-</v>
      </c>
      <c r="H29" s="159" t="str">
        <f>IF($B29&lt;10,"",IFERROR(GETPIVOTDATA("SAMPLE_SIZE",'Table 1 3 Sample Pivot'!$A$3,"STAFF_GROUP",$A29,"PAYMENT_TYPE","PUBGRP_020_EARNINGS")/12, "-"))</f>
        <v>-</v>
      </c>
    </row>
    <row r="30" spans="1:8" s="160" customFormat="1" x14ac:dyDescent="0.2">
      <c r="A30" s="14" t="s">
        <v>25</v>
      </c>
      <c r="B30" s="155" t="str">
        <f>IFERROR(GETPIVOTDATA("SAMPLE_SIZE",'Table 1 3 Sample Pivot'!$A$3,"STAFF_GROUP",$A30,"PAYMENT_TYPE","PUBGRP_010_BASIC_PAY_PER_FTE")/12, "-")</f>
        <v>-</v>
      </c>
      <c r="C30" s="155" t="str">
        <f>IF($B30&lt;10,"",IFERROR(GETPIVOTDATA("SAMPLE_SIZE",'Table 3 Pivot 2'!$A$3,"STAFF_GROUP",$A30,"PAYMENT_TYPE",$A$5)/12, "-"))</f>
        <v>-</v>
      </c>
      <c r="D30" s="156"/>
      <c r="E30" s="157" t="e">
        <f t="shared" si="1"/>
        <v>#VALUE!</v>
      </c>
      <c r="F30" s="158" t="str">
        <f>IF($B30&lt;10,"",IFERROR(GETPIVOTDATA("AMOUNT",'Table 3 Pivot 1'!$A$3,"STAFF_GROUP",$A30,"PAYMENT_TYPE",$A$5), "-"))</f>
        <v>-</v>
      </c>
      <c r="G30" s="158" t="str">
        <f>IF($B30&lt;10,"",IFERROR(GETPIVOTDATA("AMOUNT",'Table 1 3 Amount Pivot'!$A$3,"STAFF_GROUP",$A30,"PAYMENT_TYPE",$A$5), "-"))</f>
        <v>-</v>
      </c>
      <c r="H30" s="159" t="str">
        <f>IF($B30&lt;10,"",IFERROR(GETPIVOTDATA("SAMPLE_SIZE",'Table 1 3 Sample Pivot'!$A$3,"STAFF_GROUP",$A30,"PAYMENT_TYPE","PUBGRP_020_EARNINGS")/12, "-"))</f>
        <v>-</v>
      </c>
    </row>
    <row r="31" spans="1:8" s="160" customFormat="1" x14ac:dyDescent="0.2">
      <c r="A31" s="14" t="s">
        <v>17</v>
      </c>
      <c r="B31" s="155" t="str">
        <f>IFERROR(GETPIVOTDATA("SAMPLE_SIZE",'Table 1 3 Sample Pivot'!$A$3,"STAFF_GROUP",$A31,"PAYMENT_TYPE","PUBGRP_010_BASIC_PAY_PER_FTE")/12, "-")</f>
        <v>-</v>
      </c>
      <c r="C31" s="155" t="str">
        <f>IF($B31&lt;10,"",IFERROR(GETPIVOTDATA("SAMPLE_SIZE",'Table 3 Pivot 2'!$A$3,"STAFF_GROUP",$A31,"PAYMENT_TYPE",$A$5)/12, "-"))</f>
        <v>-</v>
      </c>
      <c r="D31" s="156"/>
      <c r="E31" s="157" t="e">
        <f t="shared" si="1"/>
        <v>#VALUE!</v>
      </c>
      <c r="F31" s="158" t="str">
        <f>IF($B31&lt;10,"",IFERROR(GETPIVOTDATA("AMOUNT",'Table 3 Pivot 1'!$A$3,"STAFF_GROUP",$A31,"PAYMENT_TYPE",$A$5), "-"))</f>
        <v>-</v>
      </c>
      <c r="G31" s="158" t="str">
        <f>IF($B31&lt;10,"",IFERROR(GETPIVOTDATA("AMOUNT",'Table 1 3 Amount Pivot'!$A$3,"STAFF_GROUP",$A31,"PAYMENT_TYPE",$A$5), "-"))</f>
        <v>-</v>
      </c>
      <c r="H31" s="159" t="str">
        <f>IF($B31&lt;10,"",IFERROR(GETPIVOTDATA("SAMPLE_SIZE",'Table 1 3 Sample Pivot'!$A$3,"STAFF_GROUP",$A31,"PAYMENT_TYPE","PUBGRP_020_EARNINGS")/12, "-"))</f>
        <v>-</v>
      </c>
    </row>
    <row r="32" spans="1:8" s="160" customFormat="1" x14ac:dyDescent="0.2">
      <c r="A32" s="14" t="s">
        <v>19</v>
      </c>
      <c r="B32" s="155" t="str">
        <f>IFERROR(GETPIVOTDATA("SAMPLE_SIZE",'Table 1 3 Sample Pivot'!$A$3,"STAFF_GROUP",$A32,"PAYMENT_TYPE","PUBGRP_010_BASIC_PAY_PER_FTE")/12, "-")</f>
        <v>-</v>
      </c>
      <c r="C32" s="155" t="str">
        <f>IF($B32&lt;10,"",IFERROR(GETPIVOTDATA("SAMPLE_SIZE",'Table 3 Pivot 2'!$A$3,"STAFF_GROUP",$A32,"PAYMENT_TYPE",$A$5)/12, "-"))</f>
        <v>-</v>
      </c>
      <c r="D32" s="156"/>
      <c r="E32" s="157" t="e">
        <f t="shared" si="1"/>
        <v>#VALUE!</v>
      </c>
      <c r="F32" s="158" t="str">
        <f>IF($B32&lt;10,"",IFERROR(GETPIVOTDATA("AMOUNT",'Table 3 Pivot 1'!$A$3,"STAFF_GROUP",$A32,"PAYMENT_TYPE",$A$5), "-"))</f>
        <v>-</v>
      </c>
      <c r="G32" s="158" t="str">
        <f>IF($B32&lt;10,"",IFERROR(GETPIVOTDATA("AMOUNT",'Table 1 3 Amount Pivot'!$A$3,"STAFF_GROUP",$A32,"PAYMENT_TYPE",$A$5), "-"))</f>
        <v>-</v>
      </c>
      <c r="H32" s="159"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C50" s="34"/>
      <c r="D50" s="34"/>
      <c r="E50" s="34"/>
      <c r="F50" s="37"/>
      <c r="G50" s="34"/>
      <c r="H50" s="34"/>
    </row>
    <row r="51" spans="1:8" x14ac:dyDescent="0.2">
      <c r="A51" s="22"/>
      <c r="B51" s="22"/>
      <c r="C51" s="34"/>
      <c r="D51" s="34"/>
      <c r="E51" s="34"/>
      <c r="F51" s="37"/>
      <c r="G51" s="34"/>
      <c r="H51" s="34"/>
    </row>
  </sheetData>
  <conditionalFormatting sqref="B3">
    <cfRule type="cellIs" dxfId="12" priority="1" operator="notEqual">
      <formula>$B$4</formula>
    </cfRule>
    <cfRule type="cellIs" dxfId="11" priority="2" operator="equal">
      <formula>$B$4</formula>
    </cfRule>
  </conditionalFormatting>
  <conditionalFormatting sqref="B7:B33">
    <cfRule type="cellIs" dxfId="10" priority="3" operator="lessThan">
      <formula>10</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71291-77F8-470E-8DB8-EAB54C830B55}">
  <dimension ref="A1:R51"/>
  <sheetViews>
    <sheetView zoomScale="70" zoomScaleNormal="70" workbookViewId="0"/>
  </sheetViews>
  <sheetFormatPr defaultRowHeight="15" x14ac:dyDescent="0.2"/>
  <cols>
    <col min="1" max="1" width="39.21875" style="34" customWidth="1"/>
    <col min="2" max="2" width="19.88671875" style="34" customWidth="1"/>
    <col min="3" max="3" width="8" bestFit="1" customWidth="1"/>
    <col min="4" max="4" width="8.109375" customWidth="1"/>
    <col min="5" max="8" width="14.109375" customWidth="1"/>
  </cols>
  <sheetData>
    <row r="1" spans="1:18" x14ac:dyDescent="0.2">
      <c r="A1" s="36" t="s">
        <v>173</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31</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97" t="str">
        <f>IFERROR(GETPIVOTDATA("SAMPLE_SIZE",'Table 1 3 Sample Pivot'!$A$3,"STAFF_GROUP",$A7,"PAYMENT_TYPE","PUBGRP_010_BASIC_PAY_PER_FTE")/12, "-")</f>
        <v>-</v>
      </c>
      <c r="C7" s="97" t="str">
        <f>IF($B7&lt;10,"",IFERROR(GETPIVOTDATA("SAMPLE_SIZE",'Table 3 Pivot 2'!$A$3,"STAFF_GROUP",$A7,"PAYMENT_TYPE",$A$5)/12, "-"))</f>
        <v>-</v>
      </c>
      <c r="E7" s="139" t="e">
        <f t="shared" ref="E7" si="0">IF($B7&lt;10,"",C7/H7)</f>
        <v>#VALUE!</v>
      </c>
      <c r="F7" s="101" t="str">
        <f>IF($B7&lt;10,"",IFERROR(GETPIVOTDATA("AMOUNT",'Table 3 Pivot 1'!$A$3,"STAFF_GROUP",$A7,"PAYMENT_TYPE",$A$5), "-"))</f>
        <v>-</v>
      </c>
      <c r="G7" s="101" t="str">
        <f>IF($B7&lt;10,"",IFERROR(GETPIVOTDATA("AMOUNT",'Table 1 3 Amount Pivot'!$A$3,"STAFF_GROUP",$A7,"PAYMENT_TYPE",$A$5), "-"))</f>
        <v>-</v>
      </c>
      <c r="H7" s="140" t="str">
        <f>IF($B7&lt;10,"",IFERROR(GETPIVOTDATA("SAMPLE_SIZE",'Table 1 3 Sample Pivot'!$A$3,"STAFF_GROUP",$A7,"PAYMENT_TYPE","PUBGRP_020_EARNINGS")/12, "-"))</f>
        <v>-</v>
      </c>
    </row>
    <row r="8" spans="1:18" s="119" customFormat="1" ht="28.5" customHeight="1" x14ac:dyDescent="0.25">
      <c r="A8" s="13" t="s">
        <v>3</v>
      </c>
      <c r="B8" s="97" t="str">
        <f>IFERROR(GETPIVOTDATA("SAMPLE_SIZE",'Table 1 3 Sample Pivot'!$A$3,"STAFF_GROUP",$A8,"PAYMENT_TYPE","PUBGRP_010_BASIC_PAY_PER_FTE")/12, "-")</f>
        <v>-</v>
      </c>
      <c r="C8" s="97" t="str">
        <f>IF($B8&lt;10,"",IFERROR(GETPIVOTDATA("SAMPLE_SIZE",'Table 3 Pivot 2'!$A$3,"STAFF_GROUP",$A8,"PAYMENT_TYPE",$A$5)/12, "-"))</f>
        <v>-</v>
      </c>
      <c r="E8" s="139" t="e">
        <f t="shared" ref="E8:E33" si="1">IF($B8&lt;10,"",C8/H8)</f>
        <v>#VALUE!</v>
      </c>
      <c r="F8" s="101" t="str">
        <f>IF($B8&lt;10,"",IFERROR(GETPIVOTDATA("AMOUNT",'Table 3 Pivot 1'!$A$3,"STAFF_GROUP",$A8,"PAYMENT_TYPE",$A$5), "-"))</f>
        <v>-</v>
      </c>
      <c r="G8" s="101" t="str">
        <f>IF($B8&lt;10,"",IFERROR(GETPIVOTDATA("AMOUNT",'Table 1 3 Amount Pivot'!$A$3,"STAFF_GROUP",$A8,"PAYMENT_TYPE",$A$5), "-"))</f>
        <v>-</v>
      </c>
      <c r="H8" s="140" t="str">
        <f>IF($B8&lt;10,"",IFERROR(GETPIVOTDATA("SAMPLE_SIZE",'Table 1 3 Sample Pivot'!$A$3,"STAFF_GROUP",$A8,"PAYMENT_TYPE","PUBGRP_020_EARNINGS")/12, "-"))</f>
        <v>-</v>
      </c>
    </row>
    <row r="9" spans="1:18" s="119" customFormat="1" ht="28.5" customHeight="1" x14ac:dyDescent="0.25">
      <c r="A9" s="13" t="s">
        <v>48</v>
      </c>
      <c r="B9" s="97" t="str">
        <f>IFERROR(GETPIVOTDATA("SAMPLE_SIZE",'Table 1 3 Sample Pivot'!$A$3,"STAFF_GROUP",$A9,"PAYMENT_TYPE","PUBGRP_010_BASIC_PAY_PER_FTE")/12, "-")</f>
        <v>-</v>
      </c>
      <c r="C9" s="97" t="str">
        <f>IF($B9&lt;10,"",IFERROR(GETPIVOTDATA("SAMPLE_SIZE",'Table 3 Pivot 2'!$A$3,"STAFF_GROUP",$A9,"PAYMENT_TYPE",$A$5)/12, "-"))</f>
        <v>-</v>
      </c>
      <c r="E9" s="139" t="e">
        <f t="shared" si="1"/>
        <v>#VALUE!</v>
      </c>
      <c r="F9" s="101" t="str">
        <f>IF($B9&lt;10,"",IFERROR(GETPIVOTDATA("AMOUNT",'Table 3 Pivot 1'!$A$3,"STAFF_GROUP",$A9,"PAYMENT_TYPE",$A$5), "-"))</f>
        <v>-</v>
      </c>
      <c r="G9" s="101" t="str">
        <f>IF($B9&lt;10,"",IFERROR(GETPIVOTDATA("AMOUNT",'Table 1 3 Amount Pivot'!$A$3,"STAFF_GROUP",$A9,"PAYMENT_TYPE",$A$5), "-"))</f>
        <v>-</v>
      </c>
      <c r="H9" s="140" t="str">
        <f>IF($B9&lt;10,"",IFERROR(GETPIVOTDATA("SAMPLE_SIZE",'Table 1 3 Sample Pivot'!$A$3,"STAFF_GROUP",$A9,"PAYMENT_TYPE","PUBGRP_020_EARNINGS")/12, "-"))</f>
        <v>-</v>
      </c>
    </row>
    <row r="10" spans="1:18" s="160" customFormat="1" x14ac:dyDescent="0.2">
      <c r="A10" s="14" t="s">
        <v>13</v>
      </c>
      <c r="B10" s="102" t="str">
        <f>IFERROR(GETPIVOTDATA("SAMPLE_SIZE",'Table 1 3 Sample Pivot'!$A$3,"STAFF_GROUP",$A10,"PAYMENT_TYPE","PUBGRP_010_BASIC_PAY_PER_FTE")/12, "-")</f>
        <v>-</v>
      </c>
      <c r="C10" s="102" t="str">
        <f>IF($B10&lt;10,"",IFERROR(GETPIVOTDATA("SAMPLE_SIZE",'Table 3 Pivot 2'!$A$3,"STAFF_GROUP",$A10,"PAYMENT_TYPE",$A$5)/12, "-"))</f>
        <v>-</v>
      </c>
      <c r="E10" s="39" t="e">
        <f t="shared" si="1"/>
        <v>#VALUE!</v>
      </c>
      <c r="F10" s="23" t="str">
        <f>IF($B10&lt;10,"",IFERROR(GETPIVOTDATA("AMOUNT",'Table 3 Pivot 1'!$A$3,"STAFF_GROUP",$A10,"PAYMENT_TYPE",$A$5), "-"))</f>
        <v>-</v>
      </c>
      <c r="G10" s="23" t="str">
        <f>IF($B10&lt;10,"",IFERROR(GETPIVOTDATA("AMOUNT",'Table 1 3 Amount Pivot'!$A$3,"STAFF_GROUP",$A10,"PAYMENT_TYPE",$A$5), "-"))</f>
        <v>-</v>
      </c>
      <c r="H10" s="24" t="str">
        <f>IF($B10&lt;10,"",IFERROR(GETPIVOTDATA("SAMPLE_SIZE",'Table 1 3 Sample Pivot'!$A$3,"STAFF_GROUP",$A10,"PAYMENT_TYPE","PUBGRP_020_EARNINGS")/12, "-"))</f>
        <v>-</v>
      </c>
    </row>
    <row r="11" spans="1:18" s="160" customFormat="1" x14ac:dyDescent="0.2">
      <c r="A11" s="38" t="s">
        <v>10</v>
      </c>
      <c r="B11" s="102" t="str">
        <f>IFERROR(GETPIVOTDATA("SAMPLE_SIZE",'Table 1 3 Sample Pivot'!$A$3,"STAFF_GROUP",$A11,"PAYMENT_TYPE","PUBGRP_010_BASIC_PAY_PER_FTE")/12, "-")</f>
        <v>-</v>
      </c>
      <c r="C11" s="102" t="str">
        <f>IF($B11&lt;10,"",IFERROR(GETPIVOTDATA("SAMPLE_SIZE",'Table 3 Pivot 2'!$A$3,"STAFF_GROUP",$A11,"PAYMENT_TYPE",$A$5)/12, "-"))</f>
        <v>-</v>
      </c>
      <c r="E11" s="39" t="e">
        <f t="shared" si="1"/>
        <v>#VALUE!</v>
      </c>
      <c r="F11" s="23" t="str">
        <f>IF($B11&lt;10,"",IFERROR(GETPIVOTDATA("AMOUNT",'Table 3 Pivot 1'!$A$3,"STAFF_GROUP",$A11,"PAYMENT_TYPE",$A$5), "-"))</f>
        <v>-</v>
      </c>
      <c r="G11" s="23" t="str">
        <f>IF($B11&lt;10,"",IFERROR(GETPIVOTDATA("AMOUNT",'Table 1 3 Amount Pivot'!$A$3,"STAFF_GROUP",$A11,"PAYMENT_TYPE",$A$5), "-"))</f>
        <v>-</v>
      </c>
      <c r="H11" s="24" t="str">
        <f>IF($B11&lt;10,"",IFERROR(GETPIVOTDATA("SAMPLE_SIZE",'Table 1 3 Sample Pivot'!$A$3,"STAFF_GROUP",$A11,"PAYMENT_TYPE","PUBGRP_020_EARNINGS")/12, "-"))</f>
        <v>-</v>
      </c>
    </row>
    <row r="12" spans="1:18" s="160" customFormat="1" x14ac:dyDescent="0.2">
      <c r="A12" s="16" t="s">
        <v>8</v>
      </c>
      <c r="B12" s="102" t="str">
        <f>IFERROR(GETPIVOTDATA("SAMPLE_SIZE",'Table 1 3 Sample Pivot'!$A$3,"STAFF_GROUP",$A12,"PAYMENT_TYPE","PUBGRP_010_BASIC_PAY_PER_FTE")/12, "-")</f>
        <v>-</v>
      </c>
      <c r="C12" s="102" t="str">
        <f>IF($B12&lt;10,"",IFERROR(GETPIVOTDATA("SAMPLE_SIZE",'Table 3 Pivot 2'!$A$3,"STAFF_GROUP",$A12,"PAYMENT_TYPE",$A$5)/12, "-"))</f>
        <v>-</v>
      </c>
      <c r="E12" s="39" t="e">
        <f t="shared" si="1"/>
        <v>#VALUE!</v>
      </c>
      <c r="F12" s="23" t="str">
        <f>IF($B12&lt;10,"",IFERROR(GETPIVOTDATA("AMOUNT",'Table 3 Pivot 1'!$A$3,"STAFF_GROUP",$A12,"PAYMENT_TYPE",$A$5), "-"))</f>
        <v>-</v>
      </c>
      <c r="G12" s="23" t="str">
        <f>IF($B12&lt;10,"",IFERROR(GETPIVOTDATA("AMOUNT",'Table 1 3 Amount Pivot'!$A$3,"STAFF_GROUP",$A12,"PAYMENT_TYPE",$A$5), "-"))</f>
        <v>-</v>
      </c>
      <c r="H12" s="24" t="str">
        <f>IF($B12&lt;10,"",IFERROR(GETPIVOTDATA("SAMPLE_SIZE",'Table 1 3 Sample Pivot'!$A$3,"STAFF_GROUP",$A12,"PAYMENT_TYPE","PUBGRP_020_EARNINGS")/12, "-"))</f>
        <v>-</v>
      </c>
    </row>
    <row r="13" spans="1:18" s="160" customFormat="1" x14ac:dyDescent="0.2">
      <c r="A13" s="16" t="s">
        <v>5</v>
      </c>
      <c r="B13" s="102" t="str">
        <f>IFERROR(GETPIVOTDATA("SAMPLE_SIZE",'Table 1 3 Sample Pivot'!$A$3,"STAFF_GROUP",$A13,"PAYMENT_TYPE","PUBGRP_010_BASIC_PAY_PER_FTE")/12, "-")</f>
        <v>-</v>
      </c>
      <c r="C13" s="102" t="str">
        <f>IF($B13&lt;10,"",IFERROR(GETPIVOTDATA("SAMPLE_SIZE",'Table 3 Pivot 2'!$A$3,"STAFF_GROUP",$A13,"PAYMENT_TYPE",$A$5)/12, "-"))</f>
        <v>-</v>
      </c>
      <c r="E13" s="39" t="e">
        <f t="shared" si="1"/>
        <v>#VALUE!</v>
      </c>
      <c r="F13" s="23" t="str">
        <f>IF($B13&lt;10,"",IFERROR(GETPIVOTDATA("AMOUNT",'Table 3 Pivot 1'!$A$3,"STAFF_GROUP",$A13,"PAYMENT_TYPE",$A$5), "-"))</f>
        <v>-</v>
      </c>
      <c r="G13" s="23" t="str">
        <f>IF($B13&lt;10,"",IFERROR(GETPIVOTDATA("AMOUNT",'Table 1 3 Amount Pivot'!$A$3,"STAFF_GROUP",$A13,"PAYMENT_TYPE",$A$5), "-"))</f>
        <v>-</v>
      </c>
      <c r="H13" s="24" t="str">
        <f>IF($B13&lt;10,"",IFERROR(GETPIVOTDATA("SAMPLE_SIZE",'Table 1 3 Sample Pivot'!$A$3,"STAFF_GROUP",$A13,"PAYMENT_TYPE","PUBGRP_020_EARNINGS")/12, "-"))</f>
        <v>-</v>
      </c>
    </row>
    <row r="14" spans="1:18" s="160" customFormat="1" x14ac:dyDescent="0.2">
      <c r="A14" s="14" t="s">
        <v>4</v>
      </c>
      <c r="B14" s="102" t="str">
        <f>IFERROR(GETPIVOTDATA("SAMPLE_SIZE",'Table 1 3 Sample Pivot'!$A$3,"STAFF_GROUP",$A14,"PAYMENT_TYPE","PUBGRP_010_BASIC_PAY_PER_FTE")/12, "-")</f>
        <v>-</v>
      </c>
      <c r="C14" s="102" t="str">
        <f>IF($B14&lt;10,"",IFERROR(GETPIVOTDATA("SAMPLE_SIZE",'Table 3 Pivot 2'!$A$3,"STAFF_GROUP",$A14,"PAYMENT_TYPE",$A$5)/12, "-"))</f>
        <v>-</v>
      </c>
      <c r="E14" s="39" t="e">
        <f t="shared" si="1"/>
        <v>#VALUE!</v>
      </c>
      <c r="F14" s="23" t="str">
        <f>IF($B14&lt;10,"",IFERROR(GETPIVOTDATA("AMOUNT",'Table 3 Pivot 1'!$A$3,"STAFF_GROUP",$A14,"PAYMENT_TYPE",$A$5), "-"))</f>
        <v>-</v>
      </c>
      <c r="G14" s="23" t="str">
        <f>IF($B14&lt;10,"",IFERROR(GETPIVOTDATA("AMOUNT",'Table 1 3 Amount Pivot'!$A$3,"STAFF_GROUP",$A14,"PAYMENT_TYPE",$A$5), "-"))</f>
        <v>-</v>
      </c>
      <c r="H14" s="24" t="str">
        <f>IF($B14&lt;10,"",IFERROR(GETPIVOTDATA("SAMPLE_SIZE",'Table 1 3 Sample Pivot'!$A$3,"STAFF_GROUP",$A14,"PAYMENT_TYPE","PUBGRP_020_EARNINGS")/12, "-"))</f>
        <v>-</v>
      </c>
    </row>
    <row r="15" spans="1:18" s="160" customFormat="1" x14ac:dyDescent="0.2">
      <c r="A15" s="16" t="s">
        <v>12</v>
      </c>
      <c r="B15" s="102" t="str">
        <f>IFERROR(GETPIVOTDATA("SAMPLE_SIZE",'Table 1 3 Sample Pivot'!$A$3,"STAFF_GROUP",$A15,"PAYMENT_TYPE","PUBGRP_010_BASIC_PAY_PER_FTE")/12, "-")</f>
        <v>-</v>
      </c>
      <c r="C15" s="102" t="str">
        <f>IF($B15&lt;10,"",IFERROR(GETPIVOTDATA("SAMPLE_SIZE",'Table 3 Pivot 2'!$A$3,"STAFF_GROUP",$A15,"PAYMENT_TYPE",$A$5)/12, "-"))</f>
        <v>-</v>
      </c>
      <c r="E15" s="39" t="e">
        <f t="shared" si="1"/>
        <v>#VALUE!</v>
      </c>
      <c r="F15" s="23" t="str">
        <f>IF($B15&lt;10,"",IFERROR(GETPIVOTDATA("AMOUNT",'Table 3 Pivot 1'!$A$3,"STAFF_GROUP",$A15,"PAYMENT_TYPE",$A$5), "-"))</f>
        <v>-</v>
      </c>
      <c r="G15" s="23" t="str">
        <f>IF($B15&lt;10,"",IFERROR(GETPIVOTDATA("AMOUNT",'Table 1 3 Amount Pivot'!$A$3,"STAFF_GROUP",$A15,"PAYMENT_TYPE",$A$5), "-"))</f>
        <v>-</v>
      </c>
      <c r="H15" s="24" t="str">
        <f>IF($B15&lt;10,"",IFERROR(GETPIVOTDATA("SAMPLE_SIZE",'Table 1 3 Sample Pivot'!$A$3,"STAFF_GROUP",$A15,"PAYMENT_TYPE","PUBGRP_020_EARNINGS")/12, "-"))</f>
        <v>-</v>
      </c>
    </row>
    <row r="16" spans="1:18" s="160" customFormat="1" x14ac:dyDescent="0.2">
      <c r="A16" s="16" t="s">
        <v>7</v>
      </c>
      <c r="B16" s="102" t="str">
        <f>IFERROR(GETPIVOTDATA("SAMPLE_SIZE",'Table 1 3 Sample Pivot'!$A$3,"STAFF_GROUP",$A16,"PAYMENT_TYPE","PUBGRP_010_BASIC_PAY_PER_FTE")/12, "-")</f>
        <v>-</v>
      </c>
      <c r="C16" s="102" t="str">
        <f>IF($B16&lt;10,"",IFERROR(GETPIVOTDATA("SAMPLE_SIZE",'Table 3 Pivot 2'!$A$3,"STAFF_GROUP",$A16,"PAYMENT_TYPE",$A$5)/12, "-"))</f>
        <v>-</v>
      </c>
      <c r="E16" s="39" t="e">
        <f t="shared" si="1"/>
        <v>#VALUE!</v>
      </c>
      <c r="F16" s="23" t="str">
        <f>IF($B16&lt;10,"",IFERROR(GETPIVOTDATA("AMOUNT",'Table 3 Pivot 1'!$A$3,"STAFF_GROUP",$A16,"PAYMENT_TYPE",$A$5), "-"))</f>
        <v>-</v>
      </c>
      <c r="G16" s="23" t="str">
        <f>IF($B16&lt;10,"",IFERROR(GETPIVOTDATA("AMOUNT",'Table 1 3 Amount Pivot'!$A$3,"STAFF_GROUP",$A16,"PAYMENT_TYPE",$A$5), "-"))</f>
        <v>-</v>
      </c>
      <c r="H16" s="24" t="str">
        <f>IF($B16&lt;10,"",IFERROR(GETPIVOTDATA("SAMPLE_SIZE",'Table 1 3 Sample Pivot'!$A$3,"STAFF_GROUP",$A16,"PAYMENT_TYPE","PUBGRP_020_EARNINGS")/12, "-"))</f>
        <v>-</v>
      </c>
    </row>
    <row r="17" spans="1:8" s="160" customFormat="1" x14ac:dyDescent="0.2">
      <c r="A17" s="16" t="s">
        <v>11</v>
      </c>
      <c r="B17" s="102" t="str">
        <f>IFERROR(GETPIVOTDATA("SAMPLE_SIZE",'Table 1 3 Sample Pivot'!$A$3,"STAFF_GROUP",$A17,"PAYMENT_TYPE","PUBGRP_010_BASIC_PAY_PER_FTE")/12, "-")</f>
        <v>-</v>
      </c>
      <c r="C17" s="102" t="str">
        <f>IF($B17&lt;10,"",IFERROR(GETPIVOTDATA("SAMPLE_SIZE",'Table 3 Pivot 2'!$A$3,"STAFF_GROUP",$A17,"PAYMENT_TYPE",$A$5)/12, "-"))</f>
        <v>-</v>
      </c>
      <c r="E17" s="39" t="e">
        <f t="shared" si="1"/>
        <v>#VALUE!</v>
      </c>
      <c r="F17" s="23" t="str">
        <f>IF($B17&lt;10,"",IFERROR(GETPIVOTDATA("AMOUNT",'Table 3 Pivot 1'!$A$3,"STAFF_GROUP",$A17,"PAYMENT_TYPE",$A$5), "-"))</f>
        <v>-</v>
      </c>
      <c r="G17" s="23" t="str">
        <f>IF($B17&lt;10,"",IFERROR(GETPIVOTDATA("AMOUNT",'Table 1 3 Amount Pivot'!$A$3,"STAFF_GROUP",$A17,"PAYMENT_TYPE",$A$5), "-"))</f>
        <v>-</v>
      </c>
      <c r="H17" s="24" t="str">
        <f>IF($B17&lt;10,"",IFERROR(GETPIVOTDATA("SAMPLE_SIZE",'Table 1 3 Sample Pivot'!$A$3,"STAFF_GROUP",$A17,"PAYMENT_TYPE","PUBGRP_020_EARNINGS")/12, "-"))</f>
        <v>-</v>
      </c>
    </row>
    <row r="18" spans="1:8" s="160" customFormat="1" x14ac:dyDescent="0.2">
      <c r="A18" s="16" t="s">
        <v>6</v>
      </c>
      <c r="B18" s="102" t="str">
        <f>IFERROR(GETPIVOTDATA("SAMPLE_SIZE",'Table 1 3 Sample Pivot'!$A$3,"STAFF_GROUP",$A18,"PAYMENT_TYPE","PUBGRP_010_BASIC_PAY_PER_FTE")/12, "-")</f>
        <v>-</v>
      </c>
      <c r="C18" s="102" t="str">
        <f>IF($B18&lt;10,"",IFERROR(GETPIVOTDATA("SAMPLE_SIZE",'Table 3 Pivot 2'!$A$3,"STAFF_GROUP",$A18,"PAYMENT_TYPE",$A$5)/12, "-"))</f>
        <v>-</v>
      </c>
      <c r="E18" s="39" t="e">
        <f t="shared" si="1"/>
        <v>#VALUE!</v>
      </c>
      <c r="F18" s="23" t="str">
        <f>IF($B18&lt;10,"",IFERROR(GETPIVOTDATA("AMOUNT",'Table 3 Pivot 1'!$A$3,"STAFF_GROUP",$A18,"PAYMENT_TYPE",$A$5), "-"))</f>
        <v>-</v>
      </c>
      <c r="G18" s="23" t="str">
        <f>IF($B18&lt;10,"",IFERROR(GETPIVOTDATA("AMOUNT",'Table 1 3 Amount Pivot'!$A$3,"STAFF_GROUP",$A18,"PAYMENT_TYPE",$A$5), "-"))</f>
        <v>-</v>
      </c>
      <c r="H18" s="24" t="str">
        <f>IF($B18&lt;10,"",IFERROR(GETPIVOTDATA("SAMPLE_SIZE",'Table 1 3 Sample Pivot'!$A$3,"STAFF_GROUP",$A18,"PAYMENT_TYPE","PUBGRP_020_EARNINGS")/12, "-"))</f>
        <v>-</v>
      </c>
    </row>
    <row r="19" spans="1:8" s="160" customFormat="1" x14ac:dyDescent="0.2">
      <c r="A19" s="16" t="s">
        <v>9</v>
      </c>
      <c r="B19" s="102" t="str">
        <f>IFERROR(GETPIVOTDATA("SAMPLE_SIZE",'Table 1 3 Sample Pivot'!$A$3,"STAFF_GROUP",$A19,"PAYMENT_TYPE","PUBGRP_010_BASIC_PAY_PER_FTE")/12, "-")</f>
        <v>-</v>
      </c>
      <c r="C19" s="102" t="str">
        <f>IF($B19&lt;10,"",IFERROR(GETPIVOTDATA("SAMPLE_SIZE",'Table 3 Pivot 2'!$A$3,"STAFF_GROUP",$A19,"PAYMENT_TYPE",$A$5)/12, "-"))</f>
        <v>-</v>
      </c>
      <c r="E19" s="39" t="e">
        <f t="shared" si="1"/>
        <v>#VALUE!</v>
      </c>
      <c r="F19" s="23" t="str">
        <f>IF($B19&lt;10,"",IFERROR(GETPIVOTDATA("AMOUNT",'Table 3 Pivot 1'!$A$3,"STAFF_GROUP",$A19,"PAYMENT_TYPE",$A$5), "-"))</f>
        <v>-</v>
      </c>
      <c r="G19" s="23" t="str">
        <f>IF($B19&lt;10,"",IFERROR(GETPIVOTDATA("AMOUNT",'Table 1 3 Amount Pivot'!$A$3,"STAFF_GROUP",$A19,"PAYMENT_TYPE",$A$5), "-"))</f>
        <v>-</v>
      </c>
      <c r="H19" s="24" t="str">
        <f>IF($B19&lt;10,"",IFERROR(GETPIVOTDATA("SAMPLE_SIZE",'Table 1 3 Sample Pivot'!$A$3,"STAFF_GROUP",$A19,"PAYMENT_TYPE","PUBGRP_020_EARNINGS")/12, "-"))</f>
        <v>-</v>
      </c>
    </row>
    <row r="20" spans="1:8" s="119" customFormat="1" ht="28.5" customHeight="1" x14ac:dyDescent="0.25">
      <c r="A20" s="106" t="s">
        <v>20</v>
      </c>
      <c r="B20" s="97" t="str">
        <f>IFERROR(GETPIVOTDATA("SAMPLE_SIZE",'Table 1 3 Sample Pivot'!$A$3,"STAFF_GROUP",$A20,"PAYMENT_TYPE","PUBGRP_010_BASIC_PAY_PER_FTE")/12, "-")</f>
        <v>-</v>
      </c>
      <c r="C20" s="97" t="str">
        <f>IF($B20&lt;10,"",IFERROR(GETPIVOTDATA("SAMPLE_SIZE",'Table 3 Pivot 2'!$A$3,"STAFF_GROUP",$A20,"PAYMENT_TYPE",$A$5)/12, "-"))</f>
        <v>-</v>
      </c>
      <c r="E20" s="139" t="e">
        <f t="shared" si="1"/>
        <v>#VALUE!</v>
      </c>
      <c r="F20" s="101" t="str">
        <f>IF($B20&lt;10,"",IFERROR(GETPIVOTDATA("AMOUNT",'Table 3 Pivot 1'!$A$3,"STAFF_GROUP",$A20,"PAYMENT_TYPE",$A$5), "-"))</f>
        <v>-</v>
      </c>
      <c r="G20" s="101" t="str">
        <f>IF($B20&lt;10,"",IFERROR(GETPIVOTDATA("AMOUNT",'Table 1 3 Amount Pivot'!$A$3,"STAFF_GROUP",$A20,"PAYMENT_TYPE",$A$5), "-"))</f>
        <v>-</v>
      </c>
      <c r="H20" s="140" t="str">
        <f>IF($B20&lt;10,"",IFERROR(GETPIVOTDATA("SAMPLE_SIZE",'Table 1 3 Sample Pivot'!$A$3,"STAFF_GROUP",$A20,"PAYMENT_TYPE","PUBGRP_020_EARNINGS")/12, "-"))</f>
        <v>-</v>
      </c>
    </row>
    <row r="21" spans="1:8" s="119" customFormat="1" ht="15.75" x14ac:dyDescent="0.25">
      <c r="A21" s="106" t="s">
        <v>21</v>
      </c>
      <c r="B21" s="97" t="str">
        <f>IFERROR(GETPIVOTDATA("SAMPLE_SIZE",'Table 1 3 Sample Pivot'!$A$3,"STAFF_GROUP",$A21,"PAYMENT_TYPE","PUBGRP_010_BASIC_PAY_PER_FTE")/12, "-")</f>
        <v>-</v>
      </c>
      <c r="C21" s="97" t="str">
        <f>IF($B21&lt;10,"",IFERROR(GETPIVOTDATA("SAMPLE_SIZE",'Table 3 Pivot 2'!$A$3,"STAFF_GROUP",$A21,"PAYMENT_TYPE",$A$5)/12, "-"))</f>
        <v>-</v>
      </c>
      <c r="E21" s="139" t="e">
        <f t="shared" si="1"/>
        <v>#VALUE!</v>
      </c>
      <c r="F21" s="101" t="str">
        <f>IF($B21&lt;10,"",IFERROR(GETPIVOTDATA("AMOUNT",'Table 3 Pivot 1'!$A$3,"STAFF_GROUP",$A21,"PAYMENT_TYPE",$A$5), "-"))</f>
        <v>-</v>
      </c>
      <c r="G21" s="101" t="str">
        <f>IF($B21&lt;10,"",IFERROR(GETPIVOTDATA("AMOUNT",'Table 1 3 Amount Pivot'!$A$3,"STAFF_GROUP",$A21,"PAYMENT_TYPE",$A$5), "-"))</f>
        <v>-</v>
      </c>
      <c r="H21" s="140" t="str">
        <f>IF($B21&lt;10,"",IFERROR(GETPIVOTDATA("SAMPLE_SIZE",'Table 1 3 Sample Pivot'!$A$3,"STAFF_GROUP",$A21,"PAYMENT_TYPE","PUBGRP_020_EARNINGS")/12, "-"))</f>
        <v>-</v>
      </c>
    </row>
    <row r="22" spans="1:8" s="119" customFormat="1" ht="15.75" x14ac:dyDescent="0.25">
      <c r="A22" s="106" t="s">
        <v>176</v>
      </c>
      <c r="B22" s="97" t="str">
        <f>IFERROR(GETPIVOTDATA("SAMPLE_SIZE",'Table 1 3 Sample Pivot'!$A$3,"STAFF_GROUP",$A22,"PAYMENT_TYPE","PUBGRP_010_BASIC_PAY_PER_FTE")/12, "-")</f>
        <v>-</v>
      </c>
      <c r="C22" s="97" t="str">
        <f>IF($B22&lt;10,"",IFERROR(GETPIVOTDATA("SAMPLE_SIZE",'Table 3 Pivot 2'!$A$3,"STAFF_GROUP",$A22,"PAYMENT_TYPE",$A$5)/12, "-"))</f>
        <v>-</v>
      </c>
      <c r="E22" s="139" t="e">
        <f t="shared" si="1"/>
        <v>#VALUE!</v>
      </c>
      <c r="F22" s="101" t="str">
        <f>IF($B22&lt;10,"",IFERROR(GETPIVOTDATA("AMOUNT",'Table 3 Pivot 1'!$A$3,"STAFF_GROUP",$A22,"PAYMENT_TYPE",$A$5), "-"))</f>
        <v>-</v>
      </c>
      <c r="G22" s="101" t="str">
        <f>IF($B22&lt;10,"",IFERROR(GETPIVOTDATA("AMOUNT",'Table 1 3 Amount Pivot'!$A$3,"STAFF_GROUP",$A22,"PAYMENT_TYPE",$A$5), "-"))</f>
        <v>-</v>
      </c>
      <c r="H22" s="140" t="str">
        <f>IF($B22&lt;10,"",IFERROR(GETPIVOTDATA("SAMPLE_SIZE",'Table 1 3 Sample Pivot'!$A$3,"STAFF_GROUP",$A22,"PAYMENT_TYPE","PUBGRP_020_EARNINGS")/12, "-"))</f>
        <v>-</v>
      </c>
    </row>
    <row r="23" spans="1:8" s="119" customFormat="1" ht="15.75" x14ac:dyDescent="0.25">
      <c r="A23" s="106" t="s">
        <v>24</v>
      </c>
      <c r="B23" s="97" t="str">
        <f>IFERROR(GETPIVOTDATA("SAMPLE_SIZE",'Table 1 3 Sample Pivot'!$A$3,"STAFF_GROUP",$A23,"PAYMENT_TYPE","PUBGRP_010_BASIC_PAY_PER_FTE")/12, "-")</f>
        <v>-</v>
      </c>
      <c r="C23" s="97" t="str">
        <f>IF($B23&lt;10,"",IFERROR(GETPIVOTDATA("SAMPLE_SIZE",'Table 3 Pivot 2'!$A$3,"STAFF_GROUP",$A23,"PAYMENT_TYPE",$A$5)/12, "-"))</f>
        <v>-</v>
      </c>
      <c r="E23" s="139" t="e">
        <f t="shared" si="1"/>
        <v>#VALUE!</v>
      </c>
      <c r="F23" s="101" t="str">
        <f>IF($B23&lt;10,"",IFERROR(GETPIVOTDATA("AMOUNT",'Table 3 Pivot 1'!$A$3,"STAFF_GROUP",$A23,"PAYMENT_TYPE",$A$5), "-"))</f>
        <v>-</v>
      </c>
      <c r="G23" s="101" t="str">
        <f>IF($B23&lt;10,"",IFERROR(GETPIVOTDATA("AMOUNT",'Table 1 3 Amount Pivot'!$A$3,"STAFF_GROUP",$A23,"PAYMENT_TYPE",$A$5), "-"))</f>
        <v>-</v>
      </c>
      <c r="H23" s="140" t="str">
        <f>IF($B23&lt;10,"",IFERROR(GETPIVOTDATA("SAMPLE_SIZE",'Table 1 3 Sample Pivot'!$A$3,"STAFF_GROUP",$A23,"PAYMENT_TYPE","PUBGRP_020_EARNINGS")/12, "-"))</f>
        <v>-</v>
      </c>
    </row>
    <row r="24" spans="1:8" s="119" customFormat="1" ht="28.5" customHeight="1" x14ac:dyDescent="0.25">
      <c r="A24" s="36" t="s">
        <v>15</v>
      </c>
      <c r="B24" s="97" t="str">
        <f>IFERROR(GETPIVOTDATA("SAMPLE_SIZE",'Table 1 3 Sample Pivot'!$A$3,"STAFF_GROUP",$A24,"PAYMENT_TYPE","PUBGRP_010_BASIC_PAY_PER_FTE")/12, "-")</f>
        <v>-</v>
      </c>
      <c r="C24" s="97" t="str">
        <f>IF($B24&lt;10,"",IFERROR(GETPIVOTDATA("SAMPLE_SIZE",'Table 3 Pivot 2'!$A$3,"STAFF_GROUP",$A24,"PAYMENT_TYPE",$A$5)/12, "-"))</f>
        <v>-</v>
      </c>
      <c r="E24" s="139" t="e">
        <f t="shared" si="1"/>
        <v>#VALUE!</v>
      </c>
      <c r="F24" s="101" t="str">
        <f>IF($B24&lt;10,"",IFERROR(GETPIVOTDATA("AMOUNT",'Table 3 Pivot 1'!$A$3,"STAFF_GROUP",$A24,"PAYMENT_TYPE",$A$5), "-"))</f>
        <v>-</v>
      </c>
      <c r="G24" s="101" t="str">
        <f>IF($B24&lt;10,"",IFERROR(GETPIVOTDATA("AMOUNT",'Table 1 3 Amount Pivot'!$A$3,"STAFF_GROUP",$A24,"PAYMENT_TYPE",$A$5), "-"))</f>
        <v>-</v>
      </c>
      <c r="H24" s="140" t="str">
        <f>IF($B24&lt;10,"",IFERROR(GETPIVOTDATA("SAMPLE_SIZE",'Table 1 3 Sample Pivot'!$A$3,"STAFF_GROUP",$A24,"PAYMENT_TYPE","PUBGRP_020_EARNINGS")/12, "-"))</f>
        <v>-</v>
      </c>
    </row>
    <row r="25" spans="1:8" s="160" customFormat="1" x14ac:dyDescent="0.2">
      <c r="A25" s="14" t="s">
        <v>18</v>
      </c>
      <c r="B25" s="102" t="str">
        <f>IFERROR(GETPIVOTDATA("SAMPLE_SIZE",'Table 1 3 Sample Pivot'!$A$3,"STAFF_GROUP",$A25,"PAYMENT_TYPE","PUBGRP_010_BASIC_PAY_PER_FTE")/12, "-")</f>
        <v>-</v>
      </c>
      <c r="C25" s="102" t="str">
        <f>IF($B25&lt;10,"",IFERROR(GETPIVOTDATA("SAMPLE_SIZE",'Table 3 Pivot 2'!$A$3,"STAFF_GROUP",$A25,"PAYMENT_TYPE",$A$5)/12, "-"))</f>
        <v>-</v>
      </c>
      <c r="E25" s="39" t="e">
        <f t="shared" si="1"/>
        <v>#VALUE!</v>
      </c>
      <c r="F25" s="23" t="str">
        <f>IF($B25&lt;10,"",IFERROR(GETPIVOTDATA("AMOUNT",'Table 3 Pivot 1'!$A$3,"STAFF_GROUP",$A25,"PAYMENT_TYPE",$A$5), "-"))</f>
        <v>-</v>
      </c>
      <c r="G25" s="23" t="str">
        <f>IF($B25&lt;10,"",IFERROR(GETPIVOTDATA("AMOUNT",'Table 1 3 Amount Pivot'!$A$3,"STAFF_GROUP",$A25,"PAYMENT_TYPE",$A$5), "-"))</f>
        <v>-</v>
      </c>
      <c r="H25" s="24" t="str">
        <f>IF($B25&lt;10,"",IFERROR(GETPIVOTDATA("SAMPLE_SIZE",'Table 1 3 Sample Pivot'!$A$3,"STAFF_GROUP",$A25,"PAYMENT_TYPE","PUBGRP_020_EARNINGS")/12, "-"))</f>
        <v>-</v>
      </c>
    </row>
    <row r="26" spans="1:8" s="160" customFormat="1" x14ac:dyDescent="0.2">
      <c r="A26" s="14" t="s">
        <v>177</v>
      </c>
      <c r="B26" s="102" t="str">
        <f>IFERROR(GETPIVOTDATA("SAMPLE_SIZE",'Table 1 3 Sample Pivot'!$A$3,"STAFF_GROUP",$A26,"PAYMENT_TYPE","PUBGRP_010_BASIC_PAY_PER_FTE")/12, "-")</f>
        <v>-</v>
      </c>
      <c r="C26" s="102" t="str">
        <f>IF($B26&lt;10,"",IFERROR(GETPIVOTDATA("SAMPLE_SIZE",'Table 3 Pivot 2'!$A$3,"STAFF_GROUP",$A26,"PAYMENT_TYPE",$A$5)/12, "-"))</f>
        <v>-</v>
      </c>
      <c r="E26" s="39" t="e">
        <f t="shared" si="1"/>
        <v>#VALUE!</v>
      </c>
      <c r="F26" s="23" t="str">
        <f>IF($B26&lt;10,"",IFERROR(GETPIVOTDATA("AMOUNT",'Table 3 Pivot 1'!$A$3,"STAFF_GROUP",$A26,"PAYMENT_TYPE",$A$5), "-"))</f>
        <v>-</v>
      </c>
      <c r="G26" s="23" t="str">
        <f>IF($B26&lt;10,"",IFERROR(GETPIVOTDATA("AMOUNT",'Table 1 3 Amount Pivot'!$A$3,"STAFF_GROUP",$A26,"PAYMENT_TYPE",$A$5), "-"))</f>
        <v>-</v>
      </c>
      <c r="H26" s="24" t="str">
        <f>IF($B26&lt;10,"",IFERROR(GETPIVOTDATA("SAMPLE_SIZE",'Table 1 3 Sample Pivot'!$A$3,"STAFF_GROUP",$A26,"PAYMENT_TYPE","PUBGRP_020_EARNINGS")/12, "-"))</f>
        <v>-</v>
      </c>
    </row>
    <row r="27" spans="1:8" s="160" customFormat="1" x14ac:dyDescent="0.2">
      <c r="A27" s="14" t="s">
        <v>23</v>
      </c>
      <c r="B27" s="102" t="str">
        <f>IFERROR(GETPIVOTDATA("SAMPLE_SIZE",'Table 1 3 Sample Pivot'!$A$3,"STAFF_GROUP",$A27,"PAYMENT_TYPE","PUBGRP_010_BASIC_PAY_PER_FTE")/12, "-")</f>
        <v>-</v>
      </c>
      <c r="C27" s="102" t="str">
        <f>IF($B27&lt;10,"",IFERROR(GETPIVOTDATA("SAMPLE_SIZE",'Table 3 Pivot 2'!$A$3,"STAFF_GROUP",$A27,"PAYMENT_TYPE",$A$5)/12, "-"))</f>
        <v>-</v>
      </c>
      <c r="E27" s="39" t="e">
        <f t="shared" si="1"/>
        <v>#VALUE!</v>
      </c>
      <c r="F27" s="23" t="str">
        <f>IF($B27&lt;10,"",IFERROR(GETPIVOTDATA("AMOUNT",'Table 3 Pivot 1'!$A$3,"STAFF_GROUP",$A27,"PAYMENT_TYPE",$A$5), "-"))</f>
        <v>-</v>
      </c>
      <c r="G27" s="23" t="str">
        <f>IF($B27&lt;10,"",IFERROR(GETPIVOTDATA("AMOUNT",'Table 1 3 Amount Pivot'!$A$3,"STAFF_GROUP",$A27,"PAYMENT_TYPE",$A$5), "-"))</f>
        <v>-</v>
      </c>
      <c r="H27" s="24" t="str">
        <f>IF($B27&lt;10,"",IFERROR(GETPIVOTDATA("SAMPLE_SIZE",'Table 1 3 Sample Pivot'!$A$3,"STAFF_GROUP",$A27,"PAYMENT_TYPE","PUBGRP_020_EARNINGS")/12, "-"))</f>
        <v>-</v>
      </c>
    </row>
    <row r="28" spans="1:8" s="119" customFormat="1" ht="28.5" customHeight="1" x14ac:dyDescent="0.25">
      <c r="A28" s="36" t="s">
        <v>14</v>
      </c>
      <c r="B28" s="97" t="str">
        <f>IFERROR(GETPIVOTDATA("SAMPLE_SIZE",'Table 1 3 Sample Pivot'!$A$3,"STAFF_GROUP",$A28,"PAYMENT_TYPE","PUBGRP_010_BASIC_PAY_PER_FTE")/12, "-")</f>
        <v>-</v>
      </c>
      <c r="C28" s="97" t="str">
        <f>IF($B28&lt;10,"",IFERROR(GETPIVOTDATA("SAMPLE_SIZE",'Table 3 Pivot 2'!$A$3,"STAFF_GROUP",$A28,"PAYMENT_TYPE",$A$5)/12, "-"))</f>
        <v>-</v>
      </c>
      <c r="E28" s="139" t="e">
        <f t="shared" si="1"/>
        <v>#VALUE!</v>
      </c>
      <c r="F28" s="101" t="str">
        <f>IF($B28&lt;10,"",IFERROR(GETPIVOTDATA("AMOUNT",'Table 3 Pivot 1'!$A$3,"STAFF_GROUP",$A28,"PAYMENT_TYPE",$A$5), "-"))</f>
        <v>-</v>
      </c>
      <c r="G28" s="101" t="str">
        <f>IF($B28&lt;10,"",IFERROR(GETPIVOTDATA("AMOUNT",'Table 1 3 Amount Pivot'!$A$3,"STAFF_GROUP",$A28,"PAYMENT_TYPE",$A$5), "-"))</f>
        <v>-</v>
      </c>
      <c r="H28" s="140" t="str">
        <f>IF($B28&lt;10,"",IFERROR(GETPIVOTDATA("SAMPLE_SIZE",'Table 1 3 Sample Pivot'!$A$3,"STAFF_GROUP",$A28,"PAYMENT_TYPE","PUBGRP_020_EARNINGS")/12, "-"))</f>
        <v>-</v>
      </c>
    </row>
    <row r="29" spans="1:8" s="160" customFormat="1" x14ac:dyDescent="0.2">
      <c r="A29" s="14" t="s">
        <v>16</v>
      </c>
      <c r="B29" s="102" t="str">
        <f>IFERROR(GETPIVOTDATA("SAMPLE_SIZE",'Table 1 3 Sample Pivot'!$A$3,"STAFF_GROUP",$A29,"PAYMENT_TYPE","PUBGRP_010_BASIC_PAY_PER_FTE")/12, "-")</f>
        <v>-</v>
      </c>
      <c r="C29" s="102" t="str">
        <f>IF($B29&lt;10,"",IFERROR(GETPIVOTDATA("SAMPLE_SIZE",'Table 3 Pivot 2'!$A$3,"STAFF_GROUP",$A29,"PAYMENT_TYPE",$A$5)/12, "-"))</f>
        <v>-</v>
      </c>
      <c r="E29" s="39" t="e">
        <f t="shared" si="1"/>
        <v>#VALUE!</v>
      </c>
      <c r="F29" s="23" t="str">
        <f>IF($B29&lt;10,"",IFERROR(GETPIVOTDATA("AMOUNT",'Table 3 Pivot 1'!$A$3,"STAFF_GROUP",$A29,"PAYMENT_TYPE",$A$5), "-"))</f>
        <v>-</v>
      </c>
      <c r="G29" s="23" t="str">
        <f>IF($B29&lt;10,"",IFERROR(GETPIVOTDATA("AMOUNT",'Table 1 3 Amount Pivot'!$A$3,"STAFF_GROUP",$A29,"PAYMENT_TYPE",$A$5), "-"))</f>
        <v>-</v>
      </c>
      <c r="H29" s="24" t="str">
        <f>IF($B29&lt;10,"",IFERROR(GETPIVOTDATA("SAMPLE_SIZE",'Table 1 3 Sample Pivot'!$A$3,"STAFF_GROUP",$A29,"PAYMENT_TYPE","PUBGRP_020_EARNINGS")/12, "-"))</f>
        <v>-</v>
      </c>
    </row>
    <row r="30" spans="1:8" s="160" customFormat="1" x14ac:dyDescent="0.2">
      <c r="A30" s="14" t="s">
        <v>25</v>
      </c>
      <c r="B30" s="102" t="str">
        <f>IFERROR(GETPIVOTDATA("SAMPLE_SIZE",'Table 1 3 Sample Pivot'!$A$3,"STAFF_GROUP",$A30,"PAYMENT_TYPE","PUBGRP_010_BASIC_PAY_PER_FTE")/12, "-")</f>
        <v>-</v>
      </c>
      <c r="C30" s="102" t="str">
        <f>IF($B30&lt;10,"",IFERROR(GETPIVOTDATA("SAMPLE_SIZE",'Table 3 Pivot 2'!$A$3,"STAFF_GROUP",$A30,"PAYMENT_TYPE",$A$5)/12, "-"))</f>
        <v>-</v>
      </c>
      <c r="E30" s="39" t="e">
        <f t="shared" si="1"/>
        <v>#VALUE!</v>
      </c>
      <c r="F30" s="23" t="str">
        <f>IF($B30&lt;10,"",IFERROR(GETPIVOTDATA("AMOUNT",'Table 3 Pivot 1'!$A$3,"STAFF_GROUP",$A30,"PAYMENT_TYPE",$A$5), "-"))</f>
        <v>-</v>
      </c>
      <c r="G30" s="23" t="str">
        <f>IF($B30&lt;10,"",IFERROR(GETPIVOTDATA("AMOUNT",'Table 1 3 Amount Pivot'!$A$3,"STAFF_GROUP",$A30,"PAYMENT_TYPE",$A$5), "-"))</f>
        <v>-</v>
      </c>
      <c r="H30" s="24" t="str">
        <f>IF($B30&lt;10,"",IFERROR(GETPIVOTDATA("SAMPLE_SIZE",'Table 1 3 Sample Pivot'!$A$3,"STAFF_GROUP",$A30,"PAYMENT_TYPE","PUBGRP_020_EARNINGS")/12, "-"))</f>
        <v>-</v>
      </c>
    </row>
    <row r="31" spans="1:8" s="160" customFormat="1" x14ac:dyDescent="0.2">
      <c r="A31" s="14" t="s">
        <v>17</v>
      </c>
      <c r="B31" s="102" t="str">
        <f>IFERROR(GETPIVOTDATA("SAMPLE_SIZE",'Table 1 3 Sample Pivot'!$A$3,"STAFF_GROUP",$A31,"PAYMENT_TYPE","PUBGRP_010_BASIC_PAY_PER_FTE")/12, "-")</f>
        <v>-</v>
      </c>
      <c r="C31" s="102" t="str">
        <f>IF($B31&lt;10,"",IFERROR(GETPIVOTDATA("SAMPLE_SIZE",'Table 3 Pivot 2'!$A$3,"STAFF_GROUP",$A31,"PAYMENT_TYPE",$A$5)/12, "-"))</f>
        <v>-</v>
      </c>
      <c r="E31" s="39" t="e">
        <f t="shared" si="1"/>
        <v>#VALUE!</v>
      </c>
      <c r="F31" s="23" t="str">
        <f>IF($B31&lt;10,"",IFERROR(GETPIVOTDATA("AMOUNT",'Table 3 Pivot 1'!$A$3,"STAFF_GROUP",$A31,"PAYMENT_TYPE",$A$5), "-"))</f>
        <v>-</v>
      </c>
      <c r="G31" s="23" t="str">
        <f>IF($B31&lt;10,"",IFERROR(GETPIVOTDATA("AMOUNT",'Table 1 3 Amount Pivot'!$A$3,"STAFF_GROUP",$A31,"PAYMENT_TYPE",$A$5), "-"))</f>
        <v>-</v>
      </c>
      <c r="H31" s="24" t="str">
        <f>IF($B31&lt;10,"",IFERROR(GETPIVOTDATA("SAMPLE_SIZE",'Table 1 3 Sample Pivot'!$A$3,"STAFF_GROUP",$A31,"PAYMENT_TYPE","PUBGRP_020_EARNINGS")/12, "-"))</f>
        <v>-</v>
      </c>
    </row>
    <row r="32" spans="1:8" s="160" customFormat="1" x14ac:dyDescent="0.2">
      <c r="A32" s="14" t="s">
        <v>19</v>
      </c>
      <c r="B32" s="102" t="str">
        <f>IFERROR(GETPIVOTDATA("SAMPLE_SIZE",'Table 1 3 Sample Pivot'!$A$3,"STAFF_GROUP",$A32,"PAYMENT_TYPE","PUBGRP_010_BASIC_PAY_PER_FTE")/12, "-")</f>
        <v>-</v>
      </c>
      <c r="C32" s="102" t="str">
        <f>IF($B32&lt;10,"",IFERROR(GETPIVOTDATA("SAMPLE_SIZE",'Table 3 Pivot 2'!$A$3,"STAFF_GROUP",$A32,"PAYMENT_TYPE",$A$5)/12, "-"))</f>
        <v>-</v>
      </c>
      <c r="E32" s="39" t="e">
        <f t="shared" si="1"/>
        <v>#VALUE!</v>
      </c>
      <c r="F32" s="23" t="str">
        <f>IF($B32&lt;10,"",IFERROR(GETPIVOTDATA("AMOUNT",'Table 3 Pivot 1'!$A$3,"STAFF_GROUP",$A32,"PAYMENT_TYPE",$A$5), "-"))</f>
        <v>-</v>
      </c>
      <c r="G32" s="23" t="str">
        <f>IF($B32&lt;10,"",IFERROR(GETPIVOTDATA("AMOUNT",'Table 1 3 Amount Pivot'!$A$3,"STAFF_GROUP",$A32,"PAYMENT_TYPE",$A$5), "-"))</f>
        <v>-</v>
      </c>
      <c r="H32" s="24"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C50" s="34"/>
      <c r="D50" s="34"/>
      <c r="E50" s="34"/>
      <c r="F50" s="37"/>
      <c r="G50" s="34"/>
      <c r="H50" s="34"/>
    </row>
    <row r="51" spans="1:8" x14ac:dyDescent="0.2">
      <c r="A51" s="22"/>
      <c r="B51" s="22"/>
      <c r="C51" s="34"/>
      <c r="D51" s="34"/>
      <c r="E51" s="34"/>
      <c r="F51" s="37"/>
      <c r="G51" s="34"/>
      <c r="H51" s="34"/>
    </row>
  </sheetData>
  <conditionalFormatting sqref="B3">
    <cfRule type="cellIs" dxfId="9" priority="1" operator="notEqual">
      <formula>$B$4</formula>
    </cfRule>
    <cfRule type="cellIs" dxfId="8" priority="2" operator="equal">
      <formula>$B$4</formula>
    </cfRule>
  </conditionalFormatting>
  <conditionalFormatting sqref="B7:B33">
    <cfRule type="cellIs" dxfId="7" priority="3" operator="lessThan">
      <formula>10</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62331-2943-416E-A944-F52A369010B8}">
  <dimension ref="A1:R51"/>
  <sheetViews>
    <sheetView zoomScale="70" zoomScaleNormal="70" workbookViewId="0"/>
  </sheetViews>
  <sheetFormatPr defaultRowHeight="15" x14ac:dyDescent="0.2"/>
  <cols>
    <col min="1" max="1" width="39.21875" style="34" customWidth="1"/>
    <col min="2" max="2" width="19.88671875" style="34" customWidth="1"/>
    <col min="3" max="3" width="8" bestFit="1" customWidth="1"/>
    <col min="4" max="4" width="8.109375" customWidth="1"/>
    <col min="5" max="8" width="14.109375" customWidth="1"/>
  </cols>
  <sheetData>
    <row r="1" spans="1:18" x14ac:dyDescent="0.2">
      <c r="A1" s="36" t="s">
        <v>174</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90</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97" t="str">
        <f>IFERROR(GETPIVOTDATA("SAMPLE_SIZE",'Table 1 3 Sample Pivot'!$A$3,"STAFF_GROUP",$A7,"PAYMENT_TYPE","PUBGRP_010_BASIC_PAY_PER_FTE")/12, "-")</f>
        <v>-</v>
      </c>
      <c r="C7" s="97" t="str">
        <f>IF($B7&lt;10,"",IFERROR(GETPIVOTDATA("SAMPLE_SIZE",'Table 3 Pivot 2'!$A$3,"STAFF_GROUP",$A7,"PAYMENT_TYPE",$A$5)/12, "-"))</f>
        <v>-</v>
      </c>
      <c r="E7" s="139" t="e">
        <f t="shared" ref="E7" si="0">IF($B7&lt;10,"",C7/H7)</f>
        <v>#VALUE!</v>
      </c>
      <c r="F7" s="101" t="str">
        <f>IF($B7&lt;10,"",IFERROR(GETPIVOTDATA("AMOUNT",'Table 3 Pivot 1'!$A$3,"STAFF_GROUP",$A7,"PAYMENT_TYPE",$A$5), "-"))</f>
        <v>-</v>
      </c>
      <c r="G7" s="101" t="str">
        <f>IF($B7&lt;10,"",IFERROR(GETPIVOTDATA("AMOUNT",'Table 1 3 Amount Pivot'!$A$3,"STAFF_GROUP",$A7,"PAYMENT_TYPE",$A$5), "-"))</f>
        <v>-</v>
      </c>
      <c r="H7" s="140" t="str">
        <f>IF($B7&lt;10,"",IFERROR(GETPIVOTDATA("SAMPLE_SIZE",'Table 1 3 Sample Pivot'!$A$3,"STAFF_GROUP",$A7,"PAYMENT_TYPE","PUBGRP_020_EARNINGS")/12, "-"))</f>
        <v>-</v>
      </c>
    </row>
    <row r="8" spans="1:18" s="119" customFormat="1" ht="28.5" customHeight="1" x14ac:dyDescent="0.25">
      <c r="A8" s="13" t="s">
        <v>3</v>
      </c>
      <c r="B8" s="97" t="str">
        <f>IFERROR(GETPIVOTDATA("SAMPLE_SIZE",'Table 1 3 Sample Pivot'!$A$3,"STAFF_GROUP",$A8,"PAYMENT_TYPE","PUBGRP_010_BASIC_PAY_PER_FTE")/12, "-")</f>
        <v>-</v>
      </c>
      <c r="C8" s="97" t="str">
        <f>IF($B8&lt;10,"",IFERROR(GETPIVOTDATA("SAMPLE_SIZE",'Table 3 Pivot 2'!$A$3,"STAFF_GROUP",$A8,"PAYMENT_TYPE",$A$5)/12, "-"))</f>
        <v>-</v>
      </c>
      <c r="E8" s="139" t="e">
        <f t="shared" ref="E8:E33" si="1">IF($B8&lt;10,"",C8/H8)</f>
        <v>#VALUE!</v>
      </c>
      <c r="F8" s="101" t="str">
        <f>IF($B8&lt;10,"",IFERROR(GETPIVOTDATA("AMOUNT",'Table 3 Pivot 1'!$A$3,"STAFF_GROUP",$A8,"PAYMENT_TYPE",$A$5), "-"))</f>
        <v>-</v>
      </c>
      <c r="G8" s="101" t="str">
        <f>IF($B8&lt;10,"",IFERROR(GETPIVOTDATA("AMOUNT",'Table 1 3 Amount Pivot'!$A$3,"STAFF_GROUP",$A8,"PAYMENT_TYPE",$A$5), "-"))</f>
        <v>-</v>
      </c>
      <c r="H8" s="140" t="str">
        <f>IF($B8&lt;10,"",IFERROR(GETPIVOTDATA("SAMPLE_SIZE",'Table 1 3 Sample Pivot'!$A$3,"STAFF_GROUP",$A8,"PAYMENT_TYPE","PUBGRP_020_EARNINGS")/12, "-"))</f>
        <v>-</v>
      </c>
    </row>
    <row r="9" spans="1:18" s="119" customFormat="1" ht="28.5" customHeight="1" x14ac:dyDescent="0.25">
      <c r="A9" s="13" t="s">
        <v>48</v>
      </c>
      <c r="B9" s="97" t="str">
        <f>IFERROR(GETPIVOTDATA("SAMPLE_SIZE",'Table 1 3 Sample Pivot'!$A$3,"STAFF_GROUP",$A9,"PAYMENT_TYPE","PUBGRP_010_BASIC_PAY_PER_FTE")/12, "-")</f>
        <v>-</v>
      </c>
      <c r="C9" s="97" t="str">
        <f>IF($B9&lt;10,"",IFERROR(GETPIVOTDATA("SAMPLE_SIZE",'Table 3 Pivot 2'!$A$3,"STAFF_GROUP",$A9,"PAYMENT_TYPE",$A$5)/12, "-"))</f>
        <v>-</v>
      </c>
      <c r="E9" s="139" t="e">
        <f t="shared" si="1"/>
        <v>#VALUE!</v>
      </c>
      <c r="F9" s="101" t="str">
        <f>IF($B9&lt;10,"",IFERROR(GETPIVOTDATA("AMOUNT",'Table 3 Pivot 1'!$A$3,"STAFF_GROUP",$A9,"PAYMENT_TYPE",$A$5), "-"))</f>
        <v>-</v>
      </c>
      <c r="G9" s="101" t="str">
        <f>IF($B9&lt;10,"",IFERROR(GETPIVOTDATA("AMOUNT",'Table 1 3 Amount Pivot'!$A$3,"STAFF_GROUP",$A9,"PAYMENT_TYPE",$A$5), "-"))</f>
        <v>-</v>
      </c>
      <c r="H9" s="140" t="str">
        <f>IF($B9&lt;10,"",IFERROR(GETPIVOTDATA("SAMPLE_SIZE",'Table 1 3 Sample Pivot'!$A$3,"STAFF_GROUP",$A9,"PAYMENT_TYPE","PUBGRP_020_EARNINGS")/12, "-"))</f>
        <v>-</v>
      </c>
    </row>
    <row r="10" spans="1:18" s="160" customFormat="1" x14ac:dyDescent="0.2">
      <c r="A10" s="14" t="s">
        <v>13</v>
      </c>
      <c r="B10" s="102" t="str">
        <f>IFERROR(GETPIVOTDATA("SAMPLE_SIZE",'Table 1 3 Sample Pivot'!$A$3,"STAFF_GROUP",$A10,"PAYMENT_TYPE","PUBGRP_010_BASIC_PAY_PER_FTE")/12, "-")</f>
        <v>-</v>
      </c>
      <c r="C10" s="102" t="str">
        <f>IF($B10&lt;10,"",IFERROR(GETPIVOTDATA("SAMPLE_SIZE",'Table 3 Pivot 2'!$A$3,"STAFF_GROUP",$A10,"PAYMENT_TYPE",$A$5)/12, "-"))</f>
        <v>-</v>
      </c>
      <c r="E10" s="39" t="e">
        <f t="shared" si="1"/>
        <v>#VALUE!</v>
      </c>
      <c r="F10" s="23" t="str">
        <f>IF($B10&lt;10,"",IFERROR(GETPIVOTDATA("AMOUNT",'Table 3 Pivot 1'!$A$3,"STAFF_GROUP",$A10,"PAYMENT_TYPE",$A$5), "-"))</f>
        <v>-</v>
      </c>
      <c r="G10" s="23" t="str">
        <f>IF($B10&lt;10,"",IFERROR(GETPIVOTDATA("AMOUNT",'Table 1 3 Amount Pivot'!$A$3,"STAFF_GROUP",$A10,"PAYMENT_TYPE",$A$5), "-"))</f>
        <v>-</v>
      </c>
      <c r="H10" s="24" t="str">
        <f>IF($B10&lt;10,"",IFERROR(GETPIVOTDATA("SAMPLE_SIZE",'Table 1 3 Sample Pivot'!$A$3,"STAFF_GROUP",$A10,"PAYMENT_TYPE","PUBGRP_020_EARNINGS")/12, "-"))</f>
        <v>-</v>
      </c>
    </row>
    <row r="11" spans="1:18" s="160" customFormat="1" x14ac:dyDescent="0.2">
      <c r="A11" s="38" t="s">
        <v>10</v>
      </c>
      <c r="B11" s="102" t="str">
        <f>IFERROR(GETPIVOTDATA("SAMPLE_SIZE",'Table 1 3 Sample Pivot'!$A$3,"STAFF_GROUP",$A11,"PAYMENT_TYPE","PUBGRP_010_BASIC_PAY_PER_FTE")/12, "-")</f>
        <v>-</v>
      </c>
      <c r="C11" s="102" t="str">
        <f>IF($B11&lt;10,"",IFERROR(GETPIVOTDATA("SAMPLE_SIZE",'Table 3 Pivot 2'!$A$3,"STAFF_GROUP",$A11,"PAYMENT_TYPE",$A$5)/12, "-"))</f>
        <v>-</v>
      </c>
      <c r="E11" s="39" t="e">
        <f t="shared" si="1"/>
        <v>#VALUE!</v>
      </c>
      <c r="F11" s="23" t="str">
        <f>IF($B11&lt;10,"",IFERROR(GETPIVOTDATA("AMOUNT",'Table 3 Pivot 1'!$A$3,"STAFF_GROUP",$A11,"PAYMENT_TYPE",$A$5), "-"))</f>
        <v>-</v>
      </c>
      <c r="G11" s="23" t="str">
        <f>IF($B11&lt;10,"",IFERROR(GETPIVOTDATA("AMOUNT",'Table 1 3 Amount Pivot'!$A$3,"STAFF_GROUP",$A11,"PAYMENT_TYPE",$A$5), "-"))</f>
        <v>-</v>
      </c>
      <c r="H11" s="24" t="str">
        <f>IF($B11&lt;10,"",IFERROR(GETPIVOTDATA("SAMPLE_SIZE",'Table 1 3 Sample Pivot'!$A$3,"STAFF_GROUP",$A11,"PAYMENT_TYPE","PUBGRP_020_EARNINGS")/12, "-"))</f>
        <v>-</v>
      </c>
    </row>
    <row r="12" spans="1:18" s="160" customFormat="1" x14ac:dyDescent="0.2">
      <c r="A12" s="16" t="s">
        <v>8</v>
      </c>
      <c r="B12" s="102" t="str">
        <f>IFERROR(GETPIVOTDATA("SAMPLE_SIZE",'Table 1 3 Sample Pivot'!$A$3,"STAFF_GROUP",$A12,"PAYMENT_TYPE","PUBGRP_010_BASIC_PAY_PER_FTE")/12, "-")</f>
        <v>-</v>
      </c>
      <c r="C12" s="102" t="str">
        <f>IF($B12&lt;10,"",IFERROR(GETPIVOTDATA("SAMPLE_SIZE",'Table 3 Pivot 2'!$A$3,"STAFF_GROUP",$A12,"PAYMENT_TYPE",$A$5)/12, "-"))</f>
        <v>-</v>
      </c>
      <c r="E12" s="39" t="e">
        <f t="shared" si="1"/>
        <v>#VALUE!</v>
      </c>
      <c r="F12" s="23" t="str">
        <f>IF($B12&lt;10,"",IFERROR(GETPIVOTDATA("AMOUNT",'Table 3 Pivot 1'!$A$3,"STAFF_GROUP",$A12,"PAYMENT_TYPE",$A$5), "-"))</f>
        <v>-</v>
      </c>
      <c r="G12" s="23" t="str">
        <f>IF($B12&lt;10,"",IFERROR(GETPIVOTDATA("AMOUNT",'Table 1 3 Amount Pivot'!$A$3,"STAFF_GROUP",$A12,"PAYMENT_TYPE",$A$5), "-"))</f>
        <v>-</v>
      </c>
      <c r="H12" s="24" t="str">
        <f>IF($B12&lt;10,"",IFERROR(GETPIVOTDATA("SAMPLE_SIZE",'Table 1 3 Sample Pivot'!$A$3,"STAFF_GROUP",$A12,"PAYMENT_TYPE","PUBGRP_020_EARNINGS")/12, "-"))</f>
        <v>-</v>
      </c>
    </row>
    <row r="13" spans="1:18" s="160" customFormat="1" x14ac:dyDescent="0.2">
      <c r="A13" s="16" t="s">
        <v>5</v>
      </c>
      <c r="B13" s="102" t="str">
        <f>IFERROR(GETPIVOTDATA("SAMPLE_SIZE",'Table 1 3 Sample Pivot'!$A$3,"STAFF_GROUP",$A13,"PAYMENT_TYPE","PUBGRP_010_BASIC_PAY_PER_FTE")/12, "-")</f>
        <v>-</v>
      </c>
      <c r="C13" s="102" t="str">
        <f>IF($B13&lt;10,"",IFERROR(GETPIVOTDATA("SAMPLE_SIZE",'Table 3 Pivot 2'!$A$3,"STAFF_GROUP",$A13,"PAYMENT_TYPE",$A$5)/12, "-"))</f>
        <v>-</v>
      </c>
      <c r="E13" s="39" t="e">
        <f t="shared" si="1"/>
        <v>#VALUE!</v>
      </c>
      <c r="F13" s="23" t="str">
        <f>IF($B13&lt;10,"",IFERROR(GETPIVOTDATA("AMOUNT",'Table 3 Pivot 1'!$A$3,"STAFF_GROUP",$A13,"PAYMENT_TYPE",$A$5), "-"))</f>
        <v>-</v>
      </c>
      <c r="G13" s="23" t="str">
        <f>IF($B13&lt;10,"",IFERROR(GETPIVOTDATA("AMOUNT",'Table 1 3 Amount Pivot'!$A$3,"STAFF_GROUP",$A13,"PAYMENT_TYPE",$A$5), "-"))</f>
        <v>-</v>
      </c>
      <c r="H13" s="24" t="str">
        <f>IF($B13&lt;10,"",IFERROR(GETPIVOTDATA("SAMPLE_SIZE",'Table 1 3 Sample Pivot'!$A$3,"STAFF_GROUP",$A13,"PAYMENT_TYPE","PUBGRP_020_EARNINGS")/12, "-"))</f>
        <v>-</v>
      </c>
    </row>
    <row r="14" spans="1:18" s="160" customFormat="1" x14ac:dyDescent="0.2">
      <c r="A14" s="14" t="s">
        <v>4</v>
      </c>
      <c r="B14" s="102" t="str">
        <f>IFERROR(GETPIVOTDATA("SAMPLE_SIZE",'Table 1 3 Sample Pivot'!$A$3,"STAFF_GROUP",$A14,"PAYMENT_TYPE","PUBGRP_010_BASIC_PAY_PER_FTE")/12, "-")</f>
        <v>-</v>
      </c>
      <c r="C14" s="102" t="str">
        <f>IF($B14&lt;10,"",IFERROR(GETPIVOTDATA("SAMPLE_SIZE",'Table 3 Pivot 2'!$A$3,"STAFF_GROUP",$A14,"PAYMENT_TYPE",$A$5)/12, "-"))</f>
        <v>-</v>
      </c>
      <c r="E14" s="39" t="e">
        <f t="shared" si="1"/>
        <v>#VALUE!</v>
      </c>
      <c r="F14" s="23" t="str">
        <f>IF($B14&lt;10,"",IFERROR(GETPIVOTDATA("AMOUNT",'Table 3 Pivot 1'!$A$3,"STAFF_GROUP",$A14,"PAYMENT_TYPE",$A$5), "-"))</f>
        <v>-</v>
      </c>
      <c r="G14" s="23" t="str">
        <f>IF($B14&lt;10,"",IFERROR(GETPIVOTDATA("AMOUNT",'Table 1 3 Amount Pivot'!$A$3,"STAFF_GROUP",$A14,"PAYMENT_TYPE",$A$5), "-"))</f>
        <v>-</v>
      </c>
      <c r="H14" s="24" t="str">
        <f>IF($B14&lt;10,"",IFERROR(GETPIVOTDATA("SAMPLE_SIZE",'Table 1 3 Sample Pivot'!$A$3,"STAFF_GROUP",$A14,"PAYMENT_TYPE","PUBGRP_020_EARNINGS")/12, "-"))</f>
        <v>-</v>
      </c>
    </row>
    <row r="15" spans="1:18" s="160" customFormat="1" x14ac:dyDescent="0.2">
      <c r="A15" s="16" t="s">
        <v>12</v>
      </c>
      <c r="B15" s="102" t="str">
        <f>IFERROR(GETPIVOTDATA("SAMPLE_SIZE",'Table 1 3 Sample Pivot'!$A$3,"STAFF_GROUP",$A15,"PAYMENT_TYPE","PUBGRP_010_BASIC_PAY_PER_FTE")/12, "-")</f>
        <v>-</v>
      </c>
      <c r="C15" s="102" t="str">
        <f>IF($B15&lt;10,"",IFERROR(GETPIVOTDATA("SAMPLE_SIZE",'Table 3 Pivot 2'!$A$3,"STAFF_GROUP",$A15,"PAYMENT_TYPE",$A$5)/12, "-"))</f>
        <v>-</v>
      </c>
      <c r="E15" s="39" t="e">
        <f t="shared" si="1"/>
        <v>#VALUE!</v>
      </c>
      <c r="F15" s="23" t="str">
        <f>IF($B15&lt;10,"",IFERROR(GETPIVOTDATA("AMOUNT",'Table 3 Pivot 1'!$A$3,"STAFF_GROUP",$A15,"PAYMENT_TYPE",$A$5), "-"))</f>
        <v>-</v>
      </c>
      <c r="G15" s="23" t="str">
        <f>IF($B15&lt;10,"",IFERROR(GETPIVOTDATA("AMOUNT",'Table 1 3 Amount Pivot'!$A$3,"STAFF_GROUP",$A15,"PAYMENT_TYPE",$A$5), "-"))</f>
        <v>-</v>
      </c>
      <c r="H15" s="24" t="str">
        <f>IF($B15&lt;10,"",IFERROR(GETPIVOTDATA("SAMPLE_SIZE",'Table 1 3 Sample Pivot'!$A$3,"STAFF_GROUP",$A15,"PAYMENT_TYPE","PUBGRP_020_EARNINGS")/12, "-"))</f>
        <v>-</v>
      </c>
    </row>
    <row r="16" spans="1:18" s="160" customFormat="1" x14ac:dyDescent="0.2">
      <c r="A16" s="16" t="s">
        <v>7</v>
      </c>
      <c r="B16" s="102" t="str">
        <f>IFERROR(GETPIVOTDATA("SAMPLE_SIZE",'Table 1 3 Sample Pivot'!$A$3,"STAFF_GROUP",$A16,"PAYMENT_TYPE","PUBGRP_010_BASIC_PAY_PER_FTE")/12, "-")</f>
        <v>-</v>
      </c>
      <c r="C16" s="102" t="str">
        <f>IF($B16&lt;10,"",IFERROR(GETPIVOTDATA("SAMPLE_SIZE",'Table 3 Pivot 2'!$A$3,"STAFF_GROUP",$A16,"PAYMENT_TYPE",$A$5)/12, "-"))</f>
        <v>-</v>
      </c>
      <c r="E16" s="39" t="e">
        <f t="shared" si="1"/>
        <v>#VALUE!</v>
      </c>
      <c r="F16" s="23" t="str">
        <f>IF($B16&lt;10,"",IFERROR(GETPIVOTDATA("AMOUNT",'Table 3 Pivot 1'!$A$3,"STAFF_GROUP",$A16,"PAYMENT_TYPE",$A$5), "-"))</f>
        <v>-</v>
      </c>
      <c r="G16" s="23" t="str">
        <f>IF($B16&lt;10,"",IFERROR(GETPIVOTDATA("AMOUNT",'Table 1 3 Amount Pivot'!$A$3,"STAFF_GROUP",$A16,"PAYMENT_TYPE",$A$5), "-"))</f>
        <v>-</v>
      </c>
      <c r="H16" s="24" t="str">
        <f>IF($B16&lt;10,"",IFERROR(GETPIVOTDATA("SAMPLE_SIZE",'Table 1 3 Sample Pivot'!$A$3,"STAFF_GROUP",$A16,"PAYMENT_TYPE","PUBGRP_020_EARNINGS")/12, "-"))</f>
        <v>-</v>
      </c>
    </row>
    <row r="17" spans="1:8" s="160" customFormat="1" x14ac:dyDescent="0.2">
      <c r="A17" s="16" t="s">
        <v>11</v>
      </c>
      <c r="B17" s="102" t="str">
        <f>IFERROR(GETPIVOTDATA("SAMPLE_SIZE",'Table 1 3 Sample Pivot'!$A$3,"STAFF_GROUP",$A17,"PAYMENT_TYPE","PUBGRP_010_BASIC_PAY_PER_FTE")/12, "-")</f>
        <v>-</v>
      </c>
      <c r="C17" s="102" t="str">
        <f>IF($B17&lt;10,"",IFERROR(GETPIVOTDATA("SAMPLE_SIZE",'Table 3 Pivot 2'!$A$3,"STAFF_GROUP",$A17,"PAYMENT_TYPE",$A$5)/12, "-"))</f>
        <v>-</v>
      </c>
      <c r="E17" s="39" t="e">
        <f t="shared" si="1"/>
        <v>#VALUE!</v>
      </c>
      <c r="F17" s="23" t="str">
        <f>IF($B17&lt;10,"",IFERROR(GETPIVOTDATA("AMOUNT",'Table 3 Pivot 1'!$A$3,"STAFF_GROUP",$A17,"PAYMENT_TYPE",$A$5), "-"))</f>
        <v>-</v>
      </c>
      <c r="G17" s="23" t="str">
        <f>IF($B17&lt;10,"",IFERROR(GETPIVOTDATA("AMOUNT",'Table 1 3 Amount Pivot'!$A$3,"STAFF_GROUP",$A17,"PAYMENT_TYPE",$A$5), "-"))</f>
        <v>-</v>
      </c>
      <c r="H17" s="24" t="str">
        <f>IF($B17&lt;10,"",IFERROR(GETPIVOTDATA("SAMPLE_SIZE",'Table 1 3 Sample Pivot'!$A$3,"STAFF_GROUP",$A17,"PAYMENT_TYPE","PUBGRP_020_EARNINGS")/12, "-"))</f>
        <v>-</v>
      </c>
    </row>
    <row r="18" spans="1:8" s="160" customFormat="1" x14ac:dyDescent="0.2">
      <c r="A18" s="16" t="s">
        <v>6</v>
      </c>
      <c r="B18" s="102" t="str">
        <f>IFERROR(GETPIVOTDATA("SAMPLE_SIZE",'Table 1 3 Sample Pivot'!$A$3,"STAFF_GROUP",$A18,"PAYMENT_TYPE","PUBGRP_010_BASIC_PAY_PER_FTE")/12, "-")</f>
        <v>-</v>
      </c>
      <c r="C18" s="102" t="str">
        <f>IF($B18&lt;10,"",IFERROR(GETPIVOTDATA("SAMPLE_SIZE",'Table 3 Pivot 2'!$A$3,"STAFF_GROUP",$A18,"PAYMENT_TYPE",$A$5)/12, "-"))</f>
        <v>-</v>
      </c>
      <c r="E18" s="39" t="e">
        <f t="shared" si="1"/>
        <v>#VALUE!</v>
      </c>
      <c r="F18" s="23" t="str">
        <f>IF($B18&lt;10,"",IFERROR(GETPIVOTDATA("AMOUNT",'Table 3 Pivot 1'!$A$3,"STAFF_GROUP",$A18,"PAYMENT_TYPE",$A$5), "-"))</f>
        <v>-</v>
      </c>
      <c r="G18" s="23" t="str">
        <f>IF($B18&lt;10,"",IFERROR(GETPIVOTDATA("AMOUNT",'Table 1 3 Amount Pivot'!$A$3,"STAFF_GROUP",$A18,"PAYMENT_TYPE",$A$5), "-"))</f>
        <v>-</v>
      </c>
      <c r="H18" s="24" t="str">
        <f>IF($B18&lt;10,"",IFERROR(GETPIVOTDATA("SAMPLE_SIZE",'Table 1 3 Sample Pivot'!$A$3,"STAFF_GROUP",$A18,"PAYMENT_TYPE","PUBGRP_020_EARNINGS")/12, "-"))</f>
        <v>-</v>
      </c>
    </row>
    <row r="19" spans="1:8" s="160" customFormat="1" x14ac:dyDescent="0.2">
      <c r="A19" s="16" t="s">
        <v>9</v>
      </c>
      <c r="B19" s="102" t="str">
        <f>IFERROR(GETPIVOTDATA("SAMPLE_SIZE",'Table 1 3 Sample Pivot'!$A$3,"STAFF_GROUP",$A19,"PAYMENT_TYPE","PUBGRP_010_BASIC_PAY_PER_FTE")/12, "-")</f>
        <v>-</v>
      </c>
      <c r="C19" s="102" t="str">
        <f>IF($B19&lt;10,"",IFERROR(GETPIVOTDATA("SAMPLE_SIZE",'Table 3 Pivot 2'!$A$3,"STAFF_GROUP",$A19,"PAYMENT_TYPE",$A$5)/12, "-"))</f>
        <v>-</v>
      </c>
      <c r="E19" s="39" t="e">
        <f t="shared" si="1"/>
        <v>#VALUE!</v>
      </c>
      <c r="F19" s="23" t="str">
        <f>IF($B19&lt;10,"",IFERROR(GETPIVOTDATA("AMOUNT",'Table 3 Pivot 1'!$A$3,"STAFF_GROUP",$A19,"PAYMENT_TYPE",$A$5), "-"))</f>
        <v>-</v>
      </c>
      <c r="G19" s="23" t="str">
        <f>IF($B19&lt;10,"",IFERROR(GETPIVOTDATA("AMOUNT",'Table 1 3 Amount Pivot'!$A$3,"STAFF_GROUP",$A19,"PAYMENT_TYPE",$A$5), "-"))</f>
        <v>-</v>
      </c>
      <c r="H19" s="24" t="str">
        <f>IF($B19&lt;10,"",IFERROR(GETPIVOTDATA("SAMPLE_SIZE",'Table 1 3 Sample Pivot'!$A$3,"STAFF_GROUP",$A19,"PAYMENT_TYPE","PUBGRP_020_EARNINGS")/12, "-"))</f>
        <v>-</v>
      </c>
    </row>
    <row r="20" spans="1:8" s="119" customFormat="1" ht="28.5" customHeight="1" x14ac:dyDescent="0.25">
      <c r="A20" s="106" t="s">
        <v>20</v>
      </c>
      <c r="B20" s="97" t="str">
        <f>IFERROR(GETPIVOTDATA("SAMPLE_SIZE",'Table 1 3 Sample Pivot'!$A$3,"STAFF_GROUP",$A20,"PAYMENT_TYPE","PUBGRP_010_BASIC_PAY_PER_FTE")/12, "-")</f>
        <v>-</v>
      </c>
      <c r="C20" s="97" t="str">
        <f>IF($B20&lt;10,"",IFERROR(GETPIVOTDATA("SAMPLE_SIZE",'Table 3 Pivot 2'!$A$3,"STAFF_GROUP",$A20,"PAYMENT_TYPE",$A$5)/12, "-"))</f>
        <v>-</v>
      </c>
      <c r="E20" s="139" t="e">
        <f t="shared" si="1"/>
        <v>#VALUE!</v>
      </c>
      <c r="F20" s="101" t="str">
        <f>IF($B20&lt;10,"",IFERROR(GETPIVOTDATA("AMOUNT",'Table 3 Pivot 1'!$A$3,"STAFF_GROUP",$A20,"PAYMENT_TYPE",$A$5), "-"))</f>
        <v>-</v>
      </c>
      <c r="G20" s="101" t="str">
        <f>IF($B20&lt;10,"",IFERROR(GETPIVOTDATA("AMOUNT",'Table 1 3 Amount Pivot'!$A$3,"STAFF_GROUP",$A20,"PAYMENT_TYPE",$A$5), "-"))</f>
        <v>-</v>
      </c>
      <c r="H20" s="140" t="str">
        <f>IF($B20&lt;10,"",IFERROR(GETPIVOTDATA("SAMPLE_SIZE",'Table 1 3 Sample Pivot'!$A$3,"STAFF_GROUP",$A20,"PAYMENT_TYPE","PUBGRP_020_EARNINGS")/12, "-"))</f>
        <v>-</v>
      </c>
    </row>
    <row r="21" spans="1:8" s="119" customFormat="1" ht="15.75" x14ac:dyDescent="0.25">
      <c r="A21" s="106" t="s">
        <v>21</v>
      </c>
      <c r="B21" s="97" t="str">
        <f>IFERROR(GETPIVOTDATA("SAMPLE_SIZE",'Table 1 3 Sample Pivot'!$A$3,"STAFF_GROUP",$A21,"PAYMENT_TYPE","PUBGRP_010_BASIC_PAY_PER_FTE")/12, "-")</f>
        <v>-</v>
      </c>
      <c r="C21" s="97" t="str">
        <f>IF($B21&lt;10,"",IFERROR(GETPIVOTDATA("SAMPLE_SIZE",'Table 3 Pivot 2'!$A$3,"STAFF_GROUP",$A21,"PAYMENT_TYPE",$A$5)/12, "-"))</f>
        <v>-</v>
      </c>
      <c r="E21" s="139" t="e">
        <f t="shared" si="1"/>
        <v>#VALUE!</v>
      </c>
      <c r="F21" s="101" t="str">
        <f>IF($B21&lt;10,"",IFERROR(GETPIVOTDATA("AMOUNT",'Table 3 Pivot 1'!$A$3,"STAFF_GROUP",$A21,"PAYMENT_TYPE",$A$5), "-"))</f>
        <v>-</v>
      </c>
      <c r="G21" s="101" t="str">
        <f>IF($B21&lt;10,"",IFERROR(GETPIVOTDATA("AMOUNT",'Table 1 3 Amount Pivot'!$A$3,"STAFF_GROUP",$A21,"PAYMENT_TYPE",$A$5), "-"))</f>
        <v>-</v>
      </c>
      <c r="H21" s="140" t="str">
        <f>IF($B21&lt;10,"",IFERROR(GETPIVOTDATA("SAMPLE_SIZE",'Table 1 3 Sample Pivot'!$A$3,"STAFF_GROUP",$A21,"PAYMENT_TYPE","PUBGRP_020_EARNINGS")/12, "-"))</f>
        <v>-</v>
      </c>
    </row>
    <row r="22" spans="1:8" s="119" customFormat="1" ht="15.75" x14ac:dyDescent="0.25">
      <c r="A22" s="106" t="s">
        <v>176</v>
      </c>
      <c r="B22" s="97" t="str">
        <f>IFERROR(GETPIVOTDATA("SAMPLE_SIZE",'Table 1 3 Sample Pivot'!$A$3,"STAFF_GROUP",$A22,"PAYMENT_TYPE","PUBGRP_010_BASIC_PAY_PER_FTE")/12, "-")</f>
        <v>-</v>
      </c>
      <c r="C22" s="97" t="str">
        <f>IF($B22&lt;10,"",IFERROR(GETPIVOTDATA("SAMPLE_SIZE",'Table 3 Pivot 2'!$A$3,"STAFF_GROUP",$A22,"PAYMENT_TYPE",$A$5)/12, "-"))</f>
        <v>-</v>
      </c>
      <c r="E22" s="139" t="e">
        <f t="shared" si="1"/>
        <v>#VALUE!</v>
      </c>
      <c r="F22" s="101" t="str">
        <f>IF($B22&lt;10,"",IFERROR(GETPIVOTDATA("AMOUNT",'Table 3 Pivot 1'!$A$3,"STAFF_GROUP",$A22,"PAYMENT_TYPE",$A$5), "-"))</f>
        <v>-</v>
      </c>
      <c r="G22" s="101" t="str">
        <f>IF($B22&lt;10,"",IFERROR(GETPIVOTDATA("AMOUNT",'Table 1 3 Amount Pivot'!$A$3,"STAFF_GROUP",$A22,"PAYMENT_TYPE",$A$5), "-"))</f>
        <v>-</v>
      </c>
      <c r="H22" s="140" t="str">
        <f>IF($B22&lt;10,"",IFERROR(GETPIVOTDATA("SAMPLE_SIZE",'Table 1 3 Sample Pivot'!$A$3,"STAFF_GROUP",$A22,"PAYMENT_TYPE","PUBGRP_020_EARNINGS")/12, "-"))</f>
        <v>-</v>
      </c>
    </row>
    <row r="23" spans="1:8" s="119" customFormat="1" ht="15.75" x14ac:dyDescent="0.25">
      <c r="A23" s="106" t="s">
        <v>24</v>
      </c>
      <c r="B23" s="97" t="str">
        <f>IFERROR(GETPIVOTDATA("SAMPLE_SIZE",'Table 1 3 Sample Pivot'!$A$3,"STAFF_GROUP",$A23,"PAYMENT_TYPE","PUBGRP_010_BASIC_PAY_PER_FTE")/12, "-")</f>
        <v>-</v>
      </c>
      <c r="C23" s="97" t="str">
        <f>IF($B23&lt;10,"",IFERROR(GETPIVOTDATA("SAMPLE_SIZE",'Table 3 Pivot 2'!$A$3,"STAFF_GROUP",$A23,"PAYMENT_TYPE",$A$5)/12, "-"))</f>
        <v>-</v>
      </c>
      <c r="E23" s="139" t="e">
        <f t="shared" si="1"/>
        <v>#VALUE!</v>
      </c>
      <c r="F23" s="101" t="str">
        <f>IF($B23&lt;10,"",IFERROR(GETPIVOTDATA("AMOUNT",'Table 3 Pivot 1'!$A$3,"STAFF_GROUP",$A23,"PAYMENT_TYPE",$A$5), "-"))</f>
        <v>-</v>
      </c>
      <c r="G23" s="101" t="str">
        <f>IF($B23&lt;10,"",IFERROR(GETPIVOTDATA("AMOUNT",'Table 1 3 Amount Pivot'!$A$3,"STAFF_GROUP",$A23,"PAYMENT_TYPE",$A$5), "-"))</f>
        <v>-</v>
      </c>
      <c r="H23" s="140" t="str">
        <f>IF($B23&lt;10,"",IFERROR(GETPIVOTDATA("SAMPLE_SIZE",'Table 1 3 Sample Pivot'!$A$3,"STAFF_GROUP",$A23,"PAYMENT_TYPE","PUBGRP_020_EARNINGS")/12, "-"))</f>
        <v>-</v>
      </c>
    </row>
    <row r="24" spans="1:8" s="119" customFormat="1" ht="28.5" customHeight="1" x14ac:dyDescent="0.25">
      <c r="A24" s="36" t="s">
        <v>15</v>
      </c>
      <c r="B24" s="97" t="str">
        <f>IFERROR(GETPIVOTDATA("SAMPLE_SIZE",'Table 1 3 Sample Pivot'!$A$3,"STAFF_GROUP",$A24,"PAYMENT_TYPE","PUBGRP_010_BASIC_PAY_PER_FTE")/12, "-")</f>
        <v>-</v>
      </c>
      <c r="C24" s="97" t="str">
        <f>IF($B24&lt;10,"",IFERROR(GETPIVOTDATA("SAMPLE_SIZE",'Table 3 Pivot 2'!$A$3,"STAFF_GROUP",$A24,"PAYMENT_TYPE",$A$5)/12, "-"))</f>
        <v>-</v>
      </c>
      <c r="E24" s="139" t="e">
        <f t="shared" si="1"/>
        <v>#VALUE!</v>
      </c>
      <c r="F24" s="101" t="str">
        <f>IF($B24&lt;10,"",IFERROR(GETPIVOTDATA("AMOUNT",'Table 3 Pivot 1'!$A$3,"STAFF_GROUP",$A24,"PAYMENT_TYPE",$A$5), "-"))</f>
        <v>-</v>
      </c>
      <c r="G24" s="101" t="str">
        <f>IF($B24&lt;10,"",IFERROR(GETPIVOTDATA("AMOUNT",'Table 1 3 Amount Pivot'!$A$3,"STAFF_GROUP",$A24,"PAYMENT_TYPE",$A$5), "-"))</f>
        <v>-</v>
      </c>
      <c r="H24" s="140" t="str">
        <f>IF($B24&lt;10,"",IFERROR(GETPIVOTDATA("SAMPLE_SIZE",'Table 1 3 Sample Pivot'!$A$3,"STAFF_GROUP",$A24,"PAYMENT_TYPE","PUBGRP_020_EARNINGS")/12, "-"))</f>
        <v>-</v>
      </c>
    </row>
    <row r="25" spans="1:8" s="160" customFormat="1" x14ac:dyDescent="0.2">
      <c r="A25" s="14" t="s">
        <v>18</v>
      </c>
      <c r="B25" s="102" t="str">
        <f>IFERROR(GETPIVOTDATA("SAMPLE_SIZE",'Table 1 3 Sample Pivot'!$A$3,"STAFF_GROUP",$A25,"PAYMENT_TYPE","PUBGRP_010_BASIC_PAY_PER_FTE")/12, "-")</f>
        <v>-</v>
      </c>
      <c r="C25" s="102" t="str">
        <f>IF($B25&lt;10,"",IFERROR(GETPIVOTDATA("SAMPLE_SIZE",'Table 3 Pivot 2'!$A$3,"STAFF_GROUP",$A25,"PAYMENT_TYPE",$A$5)/12, "-"))</f>
        <v>-</v>
      </c>
      <c r="E25" s="39" t="e">
        <f t="shared" si="1"/>
        <v>#VALUE!</v>
      </c>
      <c r="F25" s="23" t="str">
        <f>IF($B25&lt;10,"",IFERROR(GETPIVOTDATA("AMOUNT",'Table 3 Pivot 1'!$A$3,"STAFF_GROUP",$A25,"PAYMENT_TYPE",$A$5), "-"))</f>
        <v>-</v>
      </c>
      <c r="G25" s="23" t="str">
        <f>IF($B25&lt;10,"",IFERROR(GETPIVOTDATA("AMOUNT",'Table 1 3 Amount Pivot'!$A$3,"STAFF_GROUP",$A25,"PAYMENT_TYPE",$A$5), "-"))</f>
        <v>-</v>
      </c>
      <c r="H25" s="24" t="str">
        <f>IF($B25&lt;10,"",IFERROR(GETPIVOTDATA("SAMPLE_SIZE",'Table 1 3 Sample Pivot'!$A$3,"STAFF_GROUP",$A25,"PAYMENT_TYPE","PUBGRP_020_EARNINGS")/12, "-"))</f>
        <v>-</v>
      </c>
    </row>
    <row r="26" spans="1:8" s="160" customFormat="1" x14ac:dyDescent="0.2">
      <c r="A26" s="14" t="s">
        <v>177</v>
      </c>
      <c r="B26" s="102" t="str">
        <f>IFERROR(GETPIVOTDATA("SAMPLE_SIZE",'Table 1 3 Sample Pivot'!$A$3,"STAFF_GROUP",$A26,"PAYMENT_TYPE","PUBGRP_010_BASIC_PAY_PER_FTE")/12, "-")</f>
        <v>-</v>
      </c>
      <c r="C26" s="102" t="str">
        <f>IF($B26&lt;10,"",IFERROR(GETPIVOTDATA("SAMPLE_SIZE",'Table 3 Pivot 2'!$A$3,"STAFF_GROUP",$A26,"PAYMENT_TYPE",$A$5)/12, "-"))</f>
        <v>-</v>
      </c>
      <c r="E26" s="39" t="e">
        <f t="shared" si="1"/>
        <v>#VALUE!</v>
      </c>
      <c r="F26" s="23" t="str">
        <f>IF($B26&lt;10,"",IFERROR(GETPIVOTDATA("AMOUNT",'Table 3 Pivot 1'!$A$3,"STAFF_GROUP",$A26,"PAYMENT_TYPE",$A$5), "-"))</f>
        <v>-</v>
      </c>
      <c r="G26" s="23" t="str">
        <f>IF($B26&lt;10,"",IFERROR(GETPIVOTDATA("AMOUNT",'Table 1 3 Amount Pivot'!$A$3,"STAFF_GROUP",$A26,"PAYMENT_TYPE",$A$5), "-"))</f>
        <v>-</v>
      </c>
      <c r="H26" s="24" t="str">
        <f>IF($B26&lt;10,"",IFERROR(GETPIVOTDATA("SAMPLE_SIZE",'Table 1 3 Sample Pivot'!$A$3,"STAFF_GROUP",$A26,"PAYMENT_TYPE","PUBGRP_020_EARNINGS")/12, "-"))</f>
        <v>-</v>
      </c>
    </row>
    <row r="27" spans="1:8" s="160" customFormat="1" x14ac:dyDescent="0.2">
      <c r="A27" s="14" t="s">
        <v>23</v>
      </c>
      <c r="B27" s="102" t="str">
        <f>IFERROR(GETPIVOTDATA("SAMPLE_SIZE",'Table 1 3 Sample Pivot'!$A$3,"STAFF_GROUP",$A27,"PAYMENT_TYPE","PUBGRP_010_BASIC_PAY_PER_FTE")/12, "-")</f>
        <v>-</v>
      </c>
      <c r="C27" s="102" t="str">
        <f>IF($B27&lt;10,"",IFERROR(GETPIVOTDATA("SAMPLE_SIZE",'Table 3 Pivot 2'!$A$3,"STAFF_GROUP",$A27,"PAYMENT_TYPE",$A$5)/12, "-"))</f>
        <v>-</v>
      </c>
      <c r="E27" s="39" t="e">
        <f t="shared" si="1"/>
        <v>#VALUE!</v>
      </c>
      <c r="F27" s="23" t="str">
        <f>IF($B27&lt;10,"",IFERROR(GETPIVOTDATA("AMOUNT",'Table 3 Pivot 1'!$A$3,"STAFF_GROUP",$A27,"PAYMENT_TYPE",$A$5), "-"))</f>
        <v>-</v>
      </c>
      <c r="G27" s="23" t="str">
        <f>IF($B27&lt;10,"",IFERROR(GETPIVOTDATA("AMOUNT",'Table 1 3 Amount Pivot'!$A$3,"STAFF_GROUP",$A27,"PAYMENT_TYPE",$A$5), "-"))</f>
        <v>-</v>
      </c>
      <c r="H27" s="24" t="str">
        <f>IF($B27&lt;10,"",IFERROR(GETPIVOTDATA("SAMPLE_SIZE",'Table 1 3 Sample Pivot'!$A$3,"STAFF_GROUP",$A27,"PAYMENT_TYPE","PUBGRP_020_EARNINGS")/12, "-"))</f>
        <v>-</v>
      </c>
    </row>
    <row r="28" spans="1:8" s="119" customFormat="1" ht="28.5" customHeight="1" x14ac:dyDescent="0.25">
      <c r="A28" s="36" t="s">
        <v>14</v>
      </c>
      <c r="B28" s="97" t="str">
        <f>IFERROR(GETPIVOTDATA("SAMPLE_SIZE",'Table 1 3 Sample Pivot'!$A$3,"STAFF_GROUP",$A28,"PAYMENT_TYPE","PUBGRP_010_BASIC_PAY_PER_FTE")/12, "-")</f>
        <v>-</v>
      </c>
      <c r="C28" s="97" t="str">
        <f>IF($B28&lt;10,"",IFERROR(GETPIVOTDATA("SAMPLE_SIZE",'Table 3 Pivot 2'!$A$3,"STAFF_GROUP",$A28,"PAYMENT_TYPE",$A$5)/12, "-"))</f>
        <v>-</v>
      </c>
      <c r="E28" s="139" t="e">
        <f t="shared" si="1"/>
        <v>#VALUE!</v>
      </c>
      <c r="F28" s="101" t="str">
        <f>IF($B28&lt;10,"",IFERROR(GETPIVOTDATA("AMOUNT",'Table 3 Pivot 1'!$A$3,"STAFF_GROUP",$A28,"PAYMENT_TYPE",$A$5), "-"))</f>
        <v>-</v>
      </c>
      <c r="G28" s="101" t="str">
        <f>IF($B28&lt;10,"",IFERROR(GETPIVOTDATA("AMOUNT",'Table 1 3 Amount Pivot'!$A$3,"STAFF_GROUP",$A28,"PAYMENT_TYPE",$A$5), "-"))</f>
        <v>-</v>
      </c>
      <c r="H28" s="140" t="str">
        <f>IF($B28&lt;10,"",IFERROR(GETPIVOTDATA("SAMPLE_SIZE",'Table 1 3 Sample Pivot'!$A$3,"STAFF_GROUP",$A28,"PAYMENT_TYPE","PUBGRP_020_EARNINGS")/12, "-"))</f>
        <v>-</v>
      </c>
    </row>
    <row r="29" spans="1:8" s="160" customFormat="1" x14ac:dyDescent="0.2">
      <c r="A29" s="14" t="s">
        <v>16</v>
      </c>
      <c r="B29" s="102" t="str">
        <f>IFERROR(GETPIVOTDATA("SAMPLE_SIZE",'Table 1 3 Sample Pivot'!$A$3,"STAFF_GROUP",$A29,"PAYMENT_TYPE","PUBGRP_010_BASIC_PAY_PER_FTE")/12, "-")</f>
        <v>-</v>
      </c>
      <c r="C29" s="102" t="str">
        <f>IF($B29&lt;10,"",IFERROR(GETPIVOTDATA("SAMPLE_SIZE",'Table 3 Pivot 2'!$A$3,"STAFF_GROUP",$A29,"PAYMENT_TYPE",$A$5)/12, "-"))</f>
        <v>-</v>
      </c>
      <c r="E29" s="39" t="e">
        <f t="shared" si="1"/>
        <v>#VALUE!</v>
      </c>
      <c r="F29" s="23" t="str">
        <f>IF($B29&lt;10,"",IFERROR(GETPIVOTDATA("AMOUNT",'Table 3 Pivot 1'!$A$3,"STAFF_GROUP",$A29,"PAYMENT_TYPE",$A$5), "-"))</f>
        <v>-</v>
      </c>
      <c r="G29" s="23" t="str">
        <f>IF($B29&lt;10,"",IFERROR(GETPIVOTDATA("AMOUNT",'Table 1 3 Amount Pivot'!$A$3,"STAFF_GROUP",$A29,"PAYMENT_TYPE",$A$5), "-"))</f>
        <v>-</v>
      </c>
      <c r="H29" s="24" t="str">
        <f>IF($B29&lt;10,"",IFERROR(GETPIVOTDATA("SAMPLE_SIZE",'Table 1 3 Sample Pivot'!$A$3,"STAFF_GROUP",$A29,"PAYMENT_TYPE","PUBGRP_020_EARNINGS")/12, "-"))</f>
        <v>-</v>
      </c>
    </row>
    <row r="30" spans="1:8" s="160" customFormat="1" x14ac:dyDescent="0.2">
      <c r="A30" s="14" t="s">
        <v>25</v>
      </c>
      <c r="B30" s="102" t="str">
        <f>IFERROR(GETPIVOTDATA("SAMPLE_SIZE",'Table 1 3 Sample Pivot'!$A$3,"STAFF_GROUP",$A30,"PAYMENT_TYPE","PUBGRP_010_BASIC_PAY_PER_FTE")/12, "-")</f>
        <v>-</v>
      </c>
      <c r="C30" s="102" t="str">
        <f>IF($B30&lt;10,"",IFERROR(GETPIVOTDATA("SAMPLE_SIZE",'Table 3 Pivot 2'!$A$3,"STAFF_GROUP",$A30,"PAYMENT_TYPE",$A$5)/12, "-"))</f>
        <v>-</v>
      </c>
      <c r="E30" s="39" t="e">
        <f t="shared" si="1"/>
        <v>#VALUE!</v>
      </c>
      <c r="F30" s="23" t="str">
        <f>IF($B30&lt;10,"",IFERROR(GETPIVOTDATA("AMOUNT",'Table 3 Pivot 1'!$A$3,"STAFF_GROUP",$A30,"PAYMENT_TYPE",$A$5), "-"))</f>
        <v>-</v>
      </c>
      <c r="G30" s="23" t="str">
        <f>IF($B30&lt;10,"",IFERROR(GETPIVOTDATA("AMOUNT",'Table 1 3 Amount Pivot'!$A$3,"STAFF_GROUP",$A30,"PAYMENT_TYPE",$A$5), "-"))</f>
        <v>-</v>
      </c>
      <c r="H30" s="24" t="str">
        <f>IF($B30&lt;10,"",IFERROR(GETPIVOTDATA("SAMPLE_SIZE",'Table 1 3 Sample Pivot'!$A$3,"STAFF_GROUP",$A30,"PAYMENT_TYPE","PUBGRP_020_EARNINGS")/12, "-"))</f>
        <v>-</v>
      </c>
    </row>
    <row r="31" spans="1:8" s="160" customFormat="1" x14ac:dyDescent="0.2">
      <c r="A31" s="14" t="s">
        <v>17</v>
      </c>
      <c r="B31" s="102" t="str">
        <f>IFERROR(GETPIVOTDATA("SAMPLE_SIZE",'Table 1 3 Sample Pivot'!$A$3,"STAFF_GROUP",$A31,"PAYMENT_TYPE","PUBGRP_010_BASIC_PAY_PER_FTE")/12, "-")</f>
        <v>-</v>
      </c>
      <c r="C31" s="102" t="str">
        <f>IF($B31&lt;10,"",IFERROR(GETPIVOTDATA("SAMPLE_SIZE",'Table 3 Pivot 2'!$A$3,"STAFF_GROUP",$A31,"PAYMENT_TYPE",$A$5)/12, "-"))</f>
        <v>-</v>
      </c>
      <c r="E31" s="39" t="e">
        <f t="shared" si="1"/>
        <v>#VALUE!</v>
      </c>
      <c r="F31" s="23" t="str">
        <f>IF($B31&lt;10,"",IFERROR(GETPIVOTDATA("AMOUNT",'Table 3 Pivot 1'!$A$3,"STAFF_GROUP",$A31,"PAYMENT_TYPE",$A$5), "-"))</f>
        <v>-</v>
      </c>
      <c r="G31" s="23" t="str">
        <f>IF($B31&lt;10,"",IFERROR(GETPIVOTDATA("AMOUNT",'Table 1 3 Amount Pivot'!$A$3,"STAFF_GROUP",$A31,"PAYMENT_TYPE",$A$5), "-"))</f>
        <v>-</v>
      </c>
      <c r="H31" s="24" t="str">
        <f>IF($B31&lt;10,"",IFERROR(GETPIVOTDATA("SAMPLE_SIZE",'Table 1 3 Sample Pivot'!$A$3,"STAFF_GROUP",$A31,"PAYMENT_TYPE","PUBGRP_020_EARNINGS")/12, "-"))</f>
        <v>-</v>
      </c>
    </row>
    <row r="32" spans="1:8" s="160" customFormat="1" x14ac:dyDescent="0.2">
      <c r="A32" s="14" t="s">
        <v>19</v>
      </c>
      <c r="B32" s="102" t="str">
        <f>IFERROR(GETPIVOTDATA("SAMPLE_SIZE",'Table 1 3 Sample Pivot'!$A$3,"STAFF_GROUP",$A32,"PAYMENT_TYPE","PUBGRP_010_BASIC_PAY_PER_FTE")/12, "-")</f>
        <v>-</v>
      </c>
      <c r="C32" s="102" t="str">
        <f>IF($B32&lt;10,"",IFERROR(GETPIVOTDATA("SAMPLE_SIZE",'Table 3 Pivot 2'!$A$3,"STAFF_GROUP",$A32,"PAYMENT_TYPE",$A$5)/12, "-"))</f>
        <v>-</v>
      </c>
      <c r="E32" s="39" t="e">
        <f t="shared" si="1"/>
        <v>#VALUE!</v>
      </c>
      <c r="F32" s="23" t="str">
        <f>IF($B32&lt;10,"",IFERROR(GETPIVOTDATA("AMOUNT",'Table 3 Pivot 1'!$A$3,"STAFF_GROUP",$A32,"PAYMENT_TYPE",$A$5), "-"))</f>
        <v>-</v>
      </c>
      <c r="G32" s="23" t="str">
        <f>IF($B32&lt;10,"",IFERROR(GETPIVOTDATA("AMOUNT",'Table 1 3 Amount Pivot'!$A$3,"STAFF_GROUP",$A32,"PAYMENT_TYPE",$A$5), "-"))</f>
        <v>-</v>
      </c>
      <c r="H32" s="24"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C50" s="34"/>
      <c r="D50" s="34"/>
      <c r="E50" s="34"/>
      <c r="F50" s="37"/>
      <c r="G50" s="34"/>
      <c r="H50" s="34"/>
    </row>
    <row r="51" spans="1:8" x14ac:dyDescent="0.2">
      <c r="A51" s="22"/>
      <c r="B51" s="22"/>
      <c r="C51" s="34"/>
      <c r="D51" s="34"/>
      <c r="E51" s="34"/>
      <c r="F51" s="37"/>
      <c r="G51" s="34"/>
      <c r="H51" s="34"/>
    </row>
  </sheetData>
  <conditionalFormatting sqref="B3">
    <cfRule type="cellIs" dxfId="6" priority="1" operator="notEqual">
      <formula>$B$4</formula>
    </cfRule>
    <cfRule type="cellIs" dxfId="5" priority="2" operator="equal">
      <formula>$B$4</formula>
    </cfRule>
  </conditionalFormatting>
  <conditionalFormatting sqref="B7:B33">
    <cfRule type="cellIs" dxfId="4" priority="3" operator="lessThan">
      <formula>10</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F977-D516-44F8-B031-2A0A0192BBEB}">
  <dimension ref="A1:R51"/>
  <sheetViews>
    <sheetView zoomScale="70" zoomScaleNormal="70" workbookViewId="0"/>
  </sheetViews>
  <sheetFormatPr defaultRowHeight="15" x14ac:dyDescent="0.2"/>
  <cols>
    <col min="1" max="1" width="39.21875" style="34" customWidth="1"/>
    <col min="2" max="2" width="19.88671875" style="34" customWidth="1"/>
    <col min="3" max="3" width="8" bestFit="1" customWidth="1"/>
    <col min="4" max="4" width="8.109375" customWidth="1"/>
    <col min="5" max="8" width="14.109375" customWidth="1"/>
  </cols>
  <sheetData>
    <row r="1" spans="1:18" x14ac:dyDescent="0.2">
      <c r="A1" s="36" t="s">
        <v>175</v>
      </c>
      <c r="B1" s="36"/>
      <c r="C1" s="34"/>
      <c r="D1" s="34"/>
      <c r="E1" s="34"/>
      <c r="F1" s="37"/>
      <c r="G1" s="34"/>
      <c r="H1" s="34"/>
    </row>
    <row r="2" spans="1:18" x14ac:dyDescent="0.2">
      <c r="A2" s="80" t="s">
        <v>154</v>
      </c>
      <c r="B2" s="7"/>
      <c r="C2" s="34"/>
      <c r="D2" s="34"/>
      <c r="E2" s="34"/>
      <c r="F2" s="37"/>
      <c r="G2" s="34"/>
      <c r="H2" s="34"/>
    </row>
    <row r="3" spans="1:18" s="5" customFormat="1" ht="12.75" x14ac:dyDescent="0.2">
      <c r="A3" s="81" t="s">
        <v>66</v>
      </c>
      <c r="B3" s="81">
        <f>COUNTA(A7:A33)</f>
        <v>27</v>
      </c>
      <c r="C3" s="3"/>
      <c r="D3" s="4"/>
      <c r="E3" s="3"/>
      <c r="F3" s="3"/>
      <c r="G3" s="3"/>
      <c r="H3" s="3"/>
      <c r="I3" s="3"/>
      <c r="J3" s="3"/>
      <c r="K3" s="3"/>
      <c r="L3" s="3"/>
      <c r="M3" s="3"/>
      <c r="N3" s="3"/>
      <c r="O3" s="3"/>
      <c r="P3" s="3"/>
      <c r="Q3" s="3"/>
      <c r="R3" s="4"/>
    </row>
    <row r="4" spans="1:18" s="5" customFormat="1" ht="12.75" x14ac:dyDescent="0.2">
      <c r="A4" s="82" t="s">
        <v>160</v>
      </c>
      <c r="B4" s="82">
        <f>COUNTA('Table 3 Pivot 1'!B5:B35)</f>
        <v>1</v>
      </c>
      <c r="C4" s="3"/>
      <c r="D4" s="4"/>
      <c r="E4" s="3"/>
      <c r="F4" s="3"/>
      <c r="G4" s="3"/>
      <c r="H4" s="3"/>
      <c r="I4" s="3"/>
      <c r="J4" s="3"/>
      <c r="K4" s="3"/>
      <c r="L4" s="3"/>
      <c r="M4" s="3"/>
      <c r="N4" s="3"/>
      <c r="O4" s="3"/>
      <c r="P4" s="3"/>
      <c r="Q4" s="3"/>
      <c r="R4" s="4"/>
    </row>
    <row r="5" spans="1:18" x14ac:dyDescent="0.2">
      <c r="A5" s="81" t="s">
        <v>32</v>
      </c>
      <c r="C5" s="34"/>
      <c r="D5" s="34"/>
      <c r="E5" s="34"/>
      <c r="F5" s="37"/>
      <c r="G5" s="34"/>
      <c r="H5" s="34"/>
    </row>
    <row r="6" spans="1:18" s="118" customFormat="1" ht="55.35" customHeight="1" x14ac:dyDescent="0.2">
      <c r="A6" s="133" t="s">
        <v>0</v>
      </c>
      <c r="B6" s="134" t="s">
        <v>65</v>
      </c>
      <c r="C6" s="135" t="s">
        <v>61</v>
      </c>
      <c r="D6" s="136"/>
      <c r="E6" s="137" t="s">
        <v>62</v>
      </c>
      <c r="F6" s="138" t="s">
        <v>63</v>
      </c>
      <c r="G6" s="137" t="s">
        <v>64</v>
      </c>
      <c r="H6" s="137" t="s">
        <v>47</v>
      </c>
    </row>
    <row r="7" spans="1:18" s="119" customFormat="1" ht="28.5" customHeight="1" x14ac:dyDescent="0.25">
      <c r="A7" s="12" t="s">
        <v>1</v>
      </c>
      <c r="B7" s="97" t="str">
        <f>IFERROR(GETPIVOTDATA("SAMPLE_SIZE",'Table 1 3 Sample Pivot'!$A$3,"STAFF_GROUP",$A7,"PAYMENT_TYPE","PUBGRP_010_BASIC_PAY_PER_FTE")/12, "-")</f>
        <v>-</v>
      </c>
      <c r="C7" s="97" t="str">
        <f>IF($B7&lt;10,"",IFERROR(GETPIVOTDATA("SAMPLE_SIZE",'Table 3 Pivot 2'!$A$3,"STAFF_GROUP",$A7,"PAYMENT_TYPE",$A$5)/12, "-"))</f>
        <v>-</v>
      </c>
      <c r="E7" s="139" t="e">
        <f t="shared" ref="E7" si="0">IF($B7&lt;10,"",C7/H7)</f>
        <v>#VALUE!</v>
      </c>
      <c r="F7" s="101" t="str">
        <f>IF($B7&lt;10,"",IFERROR(GETPIVOTDATA("AMOUNT",'Table 3 Pivot 1'!$A$3,"STAFF_GROUP",$A7,"PAYMENT_TYPE",$A$5), "-"))</f>
        <v>-</v>
      </c>
      <c r="G7" s="101" t="str">
        <f>IF($B7&lt;10,"",IFERROR(GETPIVOTDATA("AMOUNT",'Table 1 3 Amount Pivot'!$A$3,"STAFF_GROUP",$A7,"PAYMENT_TYPE",$A$5), "-"))</f>
        <v>-</v>
      </c>
      <c r="H7" s="140" t="str">
        <f>IF($B7&lt;10,"",IFERROR(GETPIVOTDATA("SAMPLE_SIZE",'Table 1 3 Sample Pivot'!$A$3,"STAFF_GROUP",$A7,"PAYMENT_TYPE","PUBGRP_020_EARNINGS")/12, "-"))</f>
        <v>-</v>
      </c>
    </row>
    <row r="8" spans="1:18" s="119" customFormat="1" ht="28.5" customHeight="1" x14ac:dyDescent="0.25">
      <c r="A8" s="13" t="s">
        <v>3</v>
      </c>
      <c r="B8" s="97" t="str">
        <f>IFERROR(GETPIVOTDATA("SAMPLE_SIZE",'Table 1 3 Sample Pivot'!$A$3,"STAFF_GROUP",$A8,"PAYMENT_TYPE","PUBGRP_010_BASIC_PAY_PER_FTE")/12, "-")</f>
        <v>-</v>
      </c>
      <c r="C8" s="97" t="str">
        <f>IF($B8&lt;10,"",IFERROR(GETPIVOTDATA("SAMPLE_SIZE",'Table 3 Pivot 2'!$A$3,"STAFF_GROUP",$A8,"PAYMENT_TYPE",$A$5)/12, "-"))</f>
        <v>-</v>
      </c>
      <c r="E8" s="139" t="e">
        <f t="shared" ref="E8:E33" si="1">IF($B8&lt;10,"",C8/H8)</f>
        <v>#VALUE!</v>
      </c>
      <c r="F8" s="101" t="str">
        <f>IF($B8&lt;10,"",IFERROR(GETPIVOTDATA("AMOUNT",'Table 3 Pivot 1'!$A$3,"STAFF_GROUP",$A8,"PAYMENT_TYPE",$A$5), "-"))</f>
        <v>-</v>
      </c>
      <c r="G8" s="101" t="str">
        <f>IF($B8&lt;10,"",IFERROR(GETPIVOTDATA("AMOUNT",'Table 1 3 Amount Pivot'!$A$3,"STAFF_GROUP",$A8,"PAYMENT_TYPE",$A$5), "-"))</f>
        <v>-</v>
      </c>
      <c r="H8" s="140" t="str">
        <f>IF($B8&lt;10,"",IFERROR(GETPIVOTDATA("SAMPLE_SIZE",'Table 1 3 Sample Pivot'!$A$3,"STAFF_GROUP",$A8,"PAYMENT_TYPE","PUBGRP_020_EARNINGS")/12, "-"))</f>
        <v>-</v>
      </c>
    </row>
    <row r="9" spans="1:18" s="119" customFormat="1" ht="28.5" customHeight="1" x14ac:dyDescent="0.25">
      <c r="A9" s="13" t="s">
        <v>48</v>
      </c>
      <c r="B9" s="97" t="str">
        <f>IFERROR(GETPIVOTDATA("SAMPLE_SIZE",'Table 1 3 Sample Pivot'!$A$3,"STAFF_GROUP",$A9,"PAYMENT_TYPE","PUBGRP_010_BASIC_PAY_PER_FTE")/12, "-")</f>
        <v>-</v>
      </c>
      <c r="C9" s="97" t="str">
        <f>IF($B9&lt;10,"",IFERROR(GETPIVOTDATA("SAMPLE_SIZE",'Table 3 Pivot 2'!$A$3,"STAFF_GROUP",$A9,"PAYMENT_TYPE",$A$5)/12, "-"))</f>
        <v>-</v>
      </c>
      <c r="E9" s="139" t="e">
        <f t="shared" si="1"/>
        <v>#VALUE!</v>
      </c>
      <c r="F9" s="101" t="str">
        <f>IF($B9&lt;10,"",IFERROR(GETPIVOTDATA("AMOUNT",'Table 3 Pivot 1'!$A$3,"STAFF_GROUP",$A9,"PAYMENT_TYPE",$A$5), "-"))</f>
        <v>-</v>
      </c>
      <c r="G9" s="101" t="str">
        <f>IF($B9&lt;10,"",IFERROR(GETPIVOTDATA("AMOUNT",'Table 1 3 Amount Pivot'!$A$3,"STAFF_GROUP",$A9,"PAYMENT_TYPE",$A$5), "-"))</f>
        <v>-</v>
      </c>
      <c r="H9" s="140" t="str">
        <f>IF($B9&lt;10,"",IFERROR(GETPIVOTDATA("SAMPLE_SIZE",'Table 1 3 Sample Pivot'!$A$3,"STAFF_GROUP",$A9,"PAYMENT_TYPE","PUBGRP_020_EARNINGS")/12, "-"))</f>
        <v>-</v>
      </c>
    </row>
    <row r="10" spans="1:18" s="160" customFormat="1" x14ac:dyDescent="0.2">
      <c r="A10" s="14" t="s">
        <v>13</v>
      </c>
      <c r="B10" s="102" t="str">
        <f>IFERROR(GETPIVOTDATA("SAMPLE_SIZE",'Table 1 3 Sample Pivot'!$A$3,"STAFF_GROUP",$A10,"PAYMENT_TYPE","PUBGRP_010_BASIC_PAY_PER_FTE")/12, "-")</f>
        <v>-</v>
      </c>
      <c r="C10" s="102" t="str">
        <f>IF($B10&lt;10,"",IFERROR(GETPIVOTDATA("SAMPLE_SIZE",'Table 3 Pivot 2'!$A$3,"STAFF_GROUP",$A10,"PAYMENT_TYPE",$A$5)/12, "-"))</f>
        <v>-</v>
      </c>
      <c r="E10" s="39" t="e">
        <f t="shared" si="1"/>
        <v>#VALUE!</v>
      </c>
      <c r="F10" s="23" t="str">
        <f>IF($B10&lt;10,"",IFERROR(GETPIVOTDATA("AMOUNT",'Table 3 Pivot 1'!$A$3,"STAFF_GROUP",$A10,"PAYMENT_TYPE",$A$5), "-"))</f>
        <v>-</v>
      </c>
      <c r="G10" s="23" t="str">
        <f>IF($B10&lt;10,"",IFERROR(GETPIVOTDATA("AMOUNT",'Table 1 3 Amount Pivot'!$A$3,"STAFF_GROUP",$A10,"PAYMENT_TYPE",$A$5), "-"))</f>
        <v>-</v>
      </c>
      <c r="H10" s="24" t="str">
        <f>IF($B10&lt;10,"",IFERROR(GETPIVOTDATA("SAMPLE_SIZE",'Table 1 3 Sample Pivot'!$A$3,"STAFF_GROUP",$A10,"PAYMENT_TYPE","PUBGRP_020_EARNINGS")/12, "-"))</f>
        <v>-</v>
      </c>
    </row>
    <row r="11" spans="1:18" s="160" customFormat="1" x14ac:dyDescent="0.2">
      <c r="A11" s="38" t="s">
        <v>10</v>
      </c>
      <c r="B11" s="102" t="str">
        <f>IFERROR(GETPIVOTDATA("SAMPLE_SIZE",'Table 1 3 Sample Pivot'!$A$3,"STAFF_GROUP",$A11,"PAYMENT_TYPE","PUBGRP_010_BASIC_PAY_PER_FTE")/12, "-")</f>
        <v>-</v>
      </c>
      <c r="C11" s="102" t="str">
        <f>IF($B11&lt;10,"",IFERROR(GETPIVOTDATA("SAMPLE_SIZE",'Table 3 Pivot 2'!$A$3,"STAFF_GROUP",$A11,"PAYMENT_TYPE",$A$5)/12, "-"))</f>
        <v>-</v>
      </c>
      <c r="E11" s="39" t="e">
        <f t="shared" si="1"/>
        <v>#VALUE!</v>
      </c>
      <c r="F11" s="23" t="str">
        <f>IF($B11&lt;10,"",IFERROR(GETPIVOTDATA("AMOUNT",'Table 3 Pivot 1'!$A$3,"STAFF_GROUP",$A11,"PAYMENT_TYPE",$A$5), "-"))</f>
        <v>-</v>
      </c>
      <c r="G11" s="23" t="str">
        <f>IF($B11&lt;10,"",IFERROR(GETPIVOTDATA("AMOUNT",'Table 1 3 Amount Pivot'!$A$3,"STAFF_GROUP",$A11,"PAYMENT_TYPE",$A$5), "-"))</f>
        <v>-</v>
      </c>
      <c r="H11" s="24" t="str">
        <f>IF($B11&lt;10,"",IFERROR(GETPIVOTDATA("SAMPLE_SIZE",'Table 1 3 Sample Pivot'!$A$3,"STAFF_GROUP",$A11,"PAYMENT_TYPE","PUBGRP_020_EARNINGS")/12, "-"))</f>
        <v>-</v>
      </c>
    </row>
    <row r="12" spans="1:18" s="160" customFormat="1" x14ac:dyDescent="0.2">
      <c r="A12" s="16" t="s">
        <v>8</v>
      </c>
      <c r="B12" s="102" t="str">
        <f>IFERROR(GETPIVOTDATA("SAMPLE_SIZE",'Table 1 3 Sample Pivot'!$A$3,"STAFF_GROUP",$A12,"PAYMENT_TYPE","PUBGRP_010_BASIC_PAY_PER_FTE")/12, "-")</f>
        <v>-</v>
      </c>
      <c r="C12" s="102" t="str">
        <f>IF($B12&lt;10,"",IFERROR(GETPIVOTDATA("SAMPLE_SIZE",'Table 3 Pivot 2'!$A$3,"STAFF_GROUP",$A12,"PAYMENT_TYPE",$A$5)/12, "-"))</f>
        <v>-</v>
      </c>
      <c r="E12" s="39" t="e">
        <f t="shared" si="1"/>
        <v>#VALUE!</v>
      </c>
      <c r="F12" s="23" t="str">
        <f>IF($B12&lt;10,"",IFERROR(GETPIVOTDATA("AMOUNT",'Table 3 Pivot 1'!$A$3,"STAFF_GROUP",$A12,"PAYMENT_TYPE",$A$5), "-"))</f>
        <v>-</v>
      </c>
      <c r="G12" s="23" t="str">
        <f>IF($B12&lt;10,"",IFERROR(GETPIVOTDATA("AMOUNT",'Table 1 3 Amount Pivot'!$A$3,"STAFF_GROUP",$A12,"PAYMENT_TYPE",$A$5), "-"))</f>
        <v>-</v>
      </c>
      <c r="H12" s="24" t="str">
        <f>IF($B12&lt;10,"",IFERROR(GETPIVOTDATA("SAMPLE_SIZE",'Table 1 3 Sample Pivot'!$A$3,"STAFF_GROUP",$A12,"PAYMENT_TYPE","PUBGRP_020_EARNINGS")/12, "-"))</f>
        <v>-</v>
      </c>
    </row>
    <row r="13" spans="1:18" s="160" customFormat="1" x14ac:dyDescent="0.2">
      <c r="A13" s="16" t="s">
        <v>5</v>
      </c>
      <c r="B13" s="102" t="str">
        <f>IFERROR(GETPIVOTDATA("SAMPLE_SIZE",'Table 1 3 Sample Pivot'!$A$3,"STAFF_GROUP",$A13,"PAYMENT_TYPE","PUBGRP_010_BASIC_PAY_PER_FTE")/12, "-")</f>
        <v>-</v>
      </c>
      <c r="C13" s="102" t="str">
        <f>IF($B13&lt;10,"",IFERROR(GETPIVOTDATA("SAMPLE_SIZE",'Table 3 Pivot 2'!$A$3,"STAFF_GROUP",$A13,"PAYMENT_TYPE",$A$5)/12, "-"))</f>
        <v>-</v>
      </c>
      <c r="E13" s="39" t="e">
        <f t="shared" si="1"/>
        <v>#VALUE!</v>
      </c>
      <c r="F13" s="23" t="str">
        <f>IF($B13&lt;10,"",IFERROR(GETPIVOTDATA("AMOUNT",'Table 3 Pivot 1'!$A$3,"STAFF_GROUP",$A13,"PAYMENT_TYPE",$A$5), "-"))</f>
        <v>-</v>
      </c>
      <c r="G13" s="23" t="str">
        <f>IF($B13&lt;10,"",IFERROR(GETPIVOTDATA("AMOUNT",'Table 1 3 Amount Pivot'!$A$3,"STAFF_GROUP",$A13,"PAYMENT_TYPE",$A$5), "-"))</f>
        <v>-</v>
      </c>
      <c r="H13" s="24" t="str">
        <f>IF($B13&lt;10,"",IFERROR(GETPIVOTDATA("SAMPLE_SIZE",'Table 1 3 Sample Pivot'!$A$3,"STAFF_GROUP",$A13,"PAYMENT_TYPE","PUBGRP_020_EARNINGS")/12, "-"))</f>
        <v>-</v>
      </c>
    </row>
    <row r="14" spans="1:18" s="160" customFormat="1" x14ac:dyDescent="0.2">
      <c r="A14" s="14" t="s">
        <v>4</v>
      </c>
      <c r="B14" s="102" t="str">
        <f>IFERROR(GETPIVOTDATA("SAMPLE_SIZE",'Table 1 3 Sample Pivot'!$A$3,"STAFF_GROUP",$A14,"PAYMENT_TYPE","PUBGRP_010_BASIC_PAY_PER_FTE")/12, "-")</f>
        <v>-</v>
      </c>
      <c r="C14" s="102" t="str">
        <f>IF($B14&lt;10,"",IFERROR(GETPIVOTDATA("SAMPLE_SIZE",'Table 3 Pivot 2'!$A$3,"STAFF_GROUP",$A14,"PAYMENT_TYPE",$A$5)/12, "-"))</f>
        <v>-</v>
      </c>
      <c r="E14" s="39" t="e">
        <f t="shared" si="1"/>
        <v>#VALUE!</v>
      </c>
      <c r="F14" s="23" t="str">
        <f>IF($B14&lt;10,"",IFERROR(GETPIVOTDATA("AMOUNT",'Table 3 Pivot 1'!$A$3,"STAFF_GROUP",$A14,"PAYMENT_TYPE",$A$5), "-"))</f>
        <v>-</v>
      </c>
      <c r="G14" s="23" t="str">
        <f>IF($B14&lt;10,"",IFERROR(GETPIVOTDATA("AMOUNT",'Table 1 3 Amount Pivot'!$A$3,"STAFF_GROUP",$A14,"PAYMENT_TYPE",$A$5), "-"))</f>
        <v>-</v>
      </c>
      <c r="H14" s="24" t="str">
        <f>IF($B14&lt;10,"",IFERROR(GETPIVOTDATA("SAMPLE_SIZE",'Table 1 3 Sample Pivot'!$A$3,"STAFF_GROUP",$A14,"PAYMENT_TYPE","PUBGRP_020_EARNINGS")/12, "-"))</f>
        <v>-</v>
      </c>
    </row>
    <row r="15" spans="1:18" s="160" customFormat="1" x14ac:dyDescent="0.2">
      <c r="A15" s="16" t="s">
        <v>12</v>
      </c>
      <c r="B15" s="102" t="str">
        <f>IFERROR(GETPIVOTDATA("SAMPLE_SIZE",'Table 1 3 Sample Pivot'!$A$3,"STAFF_GROUP",$A15,"PAYMENT_TYPE","PUBGRP_010_BASIC_PAY_PER_FTE")/12, "-")</f>
        <v>-</v>
      </c>
      <c r="C15" s="102" t="str">
        <f>IF($B15&lt;10,"",IFERROR(GETPIVOTDATA("SAMPLE_SIZE",'Table 3 Pivot 2'!$A$3,"STAFF_GROUP",$A15,"PAYMENT_TYPE",$A$5)/12, "-"))</f>
        <v>-</v>
      </c>
      <c r="E15" s="39" t="e">
        <f t="shared" si="1"/>
        <v>#VALUE!</v>
      </c>
      <c r="F15" s="23" t="str">
        <f>IF($B15&lt;10,"",IFERROR(GETPIVOTDATA("AMOUNT",'Table 3 Pivot 1'!$A$3,"STAFF_GROUP",$A15,"PAYMENT_TYPE",$A$5), "-"))</f>
        <v>-</v>
      </c>
      <c r="G15" s="23" t="str">
        <f>IF($B15&lt;10,"",IFERROR(GETPIVOTDATA("AMOUNT",'Table 1 3 Amount Pivot'!$A$3,"STAFF_GROUP",$A15,"PAYMENT_TYPE",$A$5), "-"))</f>
        <v>-</v>
      </c>
      <c r="H15" s="24" t="str">
        <f>IF($B15&lt;10,"",IFERROR(GETPIVOTDATA("SAMPLE_SIZE",'Table 1 3 Sample Pivot'!$A$3,"STAFF_GROUP",$A15,"PAYMENT_TYPE","PUBGRP_020_EARNINGS")/12, "-"))</f>
        <v>-</v>
      </c>
    </row>
    <row r="16" spans="1:18" s="160" customFormat="1" x14ac:dyDescent="0.2">
      <c r="A16" s="16" t="s">
        <v>7</v>
      </c>
      <c r="B16" s="102" t="str">
        <f>IFERROR(GETPIVOTDATA("SAMPLE_SIZE",'Table 1 3 Sample Pivot'!$A$3,"STAFF_GROUP",$A16,"PAYMENT_TYPE","PUBGRP_010_BASIC_PAY_PER_FTE")/12, "-")</f>
        <v>-</v>
      </c>
      <c r="C16" s="102" t="str">
        <f>IF($B16&lt;10,"",IFERROR(GETPIVOTDATA("SAMPLE_SIZE",'Table 3 Pivot 2'!$A$3,"STAFF_GROUP",$A16,"PAYMENT_TYPE",$A$5)/12, "-"))</f>
        <v>-</v>
      </c>
      <c r="E16" s="39" t="e">
        <f t="shared" si="1"/>
        <v>#VALUE!</v>
      </c>
      <c r="F16" s="23" t="str">
        <f>IF($B16&lt;10,"",IFERROR(GETPIVOTDATA("AMOUNT",'Table 3 Pivot 1'!$A$3,"STAFF_GROUP",$A16,"PAYMENT_TYPE",$A$5), "-"))</f>
        <v>-</v>
      </c>
      <c r="G16" s="23" t="str">
        <f>IF($B16&lt;10,"",IFERROR(GETPIVOTDATA("AMOUNT",'Table 1 3 Amount Pivot'!$A$3,"STAFF_GROUP",$A16,"PAYMENT_TYPE",$A$5), "-"))</f>
        <v>-</v>
      </c>
      <c r="H16" s="24" t="str">
        <f>IF($B16&lt;10,"",IFERROR(GETPIVOTDATA("SAMPLE_SIZE",'Table 1 3 Sample Pivot'!$A$3,"STAFF_GROUP",$A16,"PAYMENT_TYPE","PUBGRP_020_EARNINGS")/12, "-"))</f>
        <v>-</v>
      </c>
    </row>
    <row r="17" spans="1:8" s="160" customFormat="1" x14ac:dyDescent="0.2">
      <c r="A17" s="16" t="s">
        <v>11</v>
      </c>
      <c r="B17" s="102" t="str">
        <f>IFERROR(GETPIVOTDATA("SAMPLE_SIZE",'Table 1 3 Sample Pivot'!$A$3,"STAFF_GROUP",$A17,"PAYMENT_TYPE","PUBGRP_010_BASIC_PAY_PER_FTE")/12, "-")</f>
        <v>-</v>
      </c>
      <c r="C17" s="102" t="str">
        <f>IF($B17&lt;10,"",IFERROR(GETPIVOTDATA("SAMPLE_SIZE",'Table 3 Pivot 2'!$A$3,"STAFF_GROUP",$A17,"PAYMENT_TYPE",$A$5)/12, "-"))</f>
        <v>-</v>
      </c>
      <c r="E17" s="39" t="e">
        <f t="shared" si="1"/>
        <v>#VALUE!</v>
      </c>
      <c r="F17" s="23" t="str">
        <f>IF($B17&lt;10,"",IFERROR(GETPIVOTDATA("AMOUNT",'Table 3 Pivot 1'!$A$3,"STAFF_GROUP",$A17,"PAYMENT_TYPE",$A$5), "-"))</f>
        <v>-</v>
      </c>
      <c r="G17" s="23" t="str">
        <f>IF($B17&lt;10,"",IFERROR(GETPIVOTDATA("AMOUNT",'Table 1 3 Amount Pivot'!$A$3,"STAFF_GROUP",$A17,"PAYMENT_TYPE",$A$5), "-"))</f>
        <v>-</v>
      </c>
      <c r="H17" s="24" t="str">
        <f>IF($B17&lt;10,"",IFERROR(GETPIVOTDATA("SAMPLE_SIZE",'Table 1 3 Sample Pivot'!$A$3,"STAFF_GROUP",$A17,"PAYMENT_TYPE","PUBGRP_020_EARNINGS")/12, "-"))</f>
        <v>-</v>
      </c>
    </row>
    <row r="18" spans="1:8" s="160" customFormat="1" x14ac:dyDescent="0.2">
      <c r="A18" s="16" t="s">
        <v>6</v>
      </c>
      <c r="B18" s="102" t="str">
        <f>IFERROR(GETPIVOTDATA("SAMPLE_SIZE",'Table 1 3 Sample Pivot'!$A$3,"STAFF_GROUP",$A18,"PAYMENT_TYPE","PUBGRP_010_BASIC_PAY_PER_FTE")/12, "-")</f>
        <v>-</v>
      </c>
      <c r="C18" s="102" t="str">
        <f>IF($B18&lt;10,"",IFERROR(GETPIVOTDATA("SAMPLE_SIZE",'Table 3 Pivot 2'!$A$3,"STAFF_GROUP",$A18,"PAYMENT_TYPE",$A$5)/12, "-"))</f>
        <v>-</v>
      </c>
      <c r="E18" s="39" t="e">
        <f t="shared" si="1"/>
        <v>#VALUE!</v>
      </c>
      <c r="F18" s="23" t="str">
        <f>IF($B18&lt;10,"",IFERROR(GETPIVOTDATA("AMOUNT",'Table 3 Pivot 1'!$A$3,"STAFF_GROUP",$A18,"PAYMENT_TYPE",$A$5), "-"))</f>
        <v>-</v>
      </c>
      <c r="G18" s="23" t="str">
        <f>IF($B18&lt;10,"",IFERROR(GETPIVOTDATA("AMOUNT",'Table 1 3 Amount Pivot'!$A$3,"STAFF_GROUP",$A18,"PAYMENT_TYPE",$A$5), "-"))</f>
        <v>-</v>
      </c>
      <c r="H18" s="24" t="str">
        <f>IF($B18&lt;10,"",IFERROR(GETPIVOTDATA("SAMPLE_SIZE",'Table 1 3 Sample Pivot'!$A$3,"STAFF_GROUP",$A18,"PAYMENT_TYPE","PUBGRP_020_EARNINGS")/12, "-"))</f>
        <v>-</v>
      </c>
    </row>
    <row r="19" spans="1:8" s="160" customFormat="1" x14ac:dyDescent="0.2">
      <c r="A19" s="16" t="s">
        <v>9</v>
      </c>
      <c r="B19" s="102" t="str">
        <f>IFERROR(GETPIVOTDATA("SAMPLE_SIZE",'Table 1 3 Sample Pivot'!$A$3,"STAFF_GROUP",$A19,"PAYMENT_TYPE","PUBGRP_010_BASIC_PAY_PER_FTE")/12, "-")</f>
        <v>-</v>
      </c>
      <c r="C19" s="102" t="str">
        <f>IF($B19&lt;10,"",IFERROR(GETPIVOTDATA("SAMPLE_SIZE",'Table 3 Pivot 2'!$A$3,"STAFF_GROUP",$A19,"PAYMENT_TYPE",$A$5)/12, "-"))</f>
        <v>-</v>
      </c>
      <c r="E19" s="39" t="e">
        <f t="shared" si="1"/>
        <v>#VALUE!</v>
      </c>
      <c r="F19" s="23" t="str">
        <f>IF($B19&lt;10,"",IFERROR(GETPIVOTDATA("AMOUNT",'Table 3 Pivot 1'!$A$3,"STAFF_GROUP",$A19,"PAYMENT_TYPE",$A$5), "-"))</f>
        <v>-</v>
      </c>
      <c r="G19" s="23" t="str">
        <f>IF($B19&lt;10,"",IFERROR(GETPIVOTDATA("AMOUNT",'Table 1 3 Amount Pivot'!$A$3,"STAFF_GROUP",$A19,"PAYMENT_TYPE",$A$5), "-"))</f>
        <v>-</v>
      </c>
      <c r="H19" s="24" t="str">
        <f>IF($B19&lt;10,"",IFERROR(GETPIVOTDATA("SAMPLE_SIZE",'Table 1 3 Sample Pivot'!$A$3,"STAFF_GROUP",$A19,"PAYMENT_TYPE","PUBGRP_020_EARNINGS")/12, "-"))</f>
        <v>-</v>
      </c>
    </row>
    <row r="20" spans="1:8" s="119" customFormat="1" ht="28.5" customHeight="1" x14ac:dyDescent="0.25">
      <c r="A20" s="106" t="s">
        <v>20</v>
      </c>
      <c r="B20" s="97" t="str">
        <f>IFERROR(GETPIVOTDATA("SAMPLE_SIZE",'Table 1 3 Sample Pivot'!$A$3,"STAFF_GROUP",$A20,"PAYMENT_TYPE","PUBGRP_010_BASIC_PAY_PER_FTE")/12, "-")</f>
        <v>-</v>
      </c>
      <c r="C20" s="97" t="str">
        <f>IF($B20&lt;10,"",IFERROR(GETPIVOTDATA("SAMPLE_SIZE",'Table 3 Pivot 2'!$A$3,"STAFF_GROUP",$A20,"PAYMENT_TYPE",$A$5)/12, "-"))</f>
        <v>-</v>
      </c>
      <c r="E20" s="139" t="e">
        <f t="shared" si="1"/>
        <v>#VALUE!</v>
      </c>
      <c r="F20" s="101" t="str">
        <f>IF($B20&lt;10,"",IFERROR(GETPIVOTDATA("AMOUNT",'Table 3 Pivot 1'!$A$3,"STAFF_GROUP",$A20,"PAYMENT_TYPE",$A$5), "-"))</f>
        <v>-</v>
      </c>
      <c r="G20" s="101" t="str">
        <f>IF($B20&lt;10,"",IFERROR(GETPIVOTDATA("AMOUNT",'Table 1 3 Amount Pivot'!$A$3,"STAFF_GROUP",$A20,"PAYMENT_TYPE",$A$5), "-"))</f>
        <v>-</v>
      </c>
      <c r="H20" s="140" t="str">
        <f>IF($B20&lt;10,"",IFERROR(GETPIVOTDATA("SAMPLE_SIZE",'Table 1 3 Sample Pivot'!$A$3,"STAFF_GROUP",$A20,"PAYMENT_TYPE","PUBGRP_020_EARNINGS")/12, "-"))</f>
        <v>-</v>
      </c>
    </row>
    <row r="21" spans="1:8" s="119" customFormat="1" ht="15.75" x14ac:dyDescent="0.25">
      <c r="A21" s="106" t="s">
        <v>21</v>
      </c>
      <c r="B21" s="97" t="str">
        <f>IFERROR(GETPIVOTDATA("SAMPLE_SIZE",'Table 1 3 Sample Pivot'!$A$3,"STAFF_GROUP",$A21,"PAYMENT_TYPE","PUBGRP_010_BASIC_PAY_PER_FTE")/12, "-")</f>
        <v>-</v>
      </c>
      <c r="C21" s="97" t="str">
        <f>IF($B21&lt;10,"",IFERROR(GETPIVOTDATA("SAMPLE_SIZE",'Table 3 Pivot 2'!$A$3,"STAFF_GROUP",$A21,"PAYMENT_TYPE",$A$5)/12, "-"))</f>
        <v>-</v>
      </c>
      <c r="E21" s="139" t="e">
        <f t="shared" si="1"/>
        <v>#VALUE!</v>
      </c>
      <c r="F21" s="101" t="str">
        <f>IF($B21&lt;10,"",IFERROR(GETPIVOTDATA("AMOUNT",'Table 3 Pivot 1'!$A$3,"STAFF_GROUP",$A21,"PAYMENT_TYPE",$A$5), "-"))</f>
        <v>-</v>
      </c>
      <c r="G21" s="101" t="str">
        <f>IF($B21&lt;10,"",IFERROR(GETPIVOTDATA("AMOUNT",'Table 1 3 Amount Pivot'!$A$3,"STAFF_GROUP",$A21,"PAYMENT_TYPE",$A$5), "-"))</f>
        <v>-</v>
      </c>
      <c r="H21" s="140" t="str">
        <f>IF($B21&lt;10,"",IFERROR(GETPIVOTDATA("SAMPLE_SIZE",'Table 1 3 Sample Pivot'!$A$3,"STAFF_GROUP",$A21,"PAYMENT_TYPE","PUBGRP_020_EARNINGS")/12, "-"))</f>
        <v>-</v>
      </c>
    </row>
    <row r="22" spans="1:8" s="119" customFormat="1" ht="15.75" x14ac:dyDescent="0.25">
      <c r="A22" s="106" t="s">
        <v>176</v>
      </c>
      <c r="B22" s="97" t="str">
        <f>IFERROR(GETPIVOTDATA("SAMPLE_SIZE",'Table 1 3 Sample Pivot'!$A$3,"STAFF_GROUP",$A22,"PAYMENT_TYPE","PUBGRP_010_BASIC_PAY_PER_FTE")/12, "-")</f>
        <v>-</v>
      </c>
      <c r="C22" s="97" t="str">
        <f>IF($B22&lt;10,"",IFERROR(GETPIVOTDATA("SAMPLE_SIZE",'Table 3 Pivot 2'!$A$3,"STAFF_GROUP",$A22,"PAYMENT_TYPE",$A$5)/12, "-"))</f>
        <v>-</v>
      </c>
      <c r="E22" s="139" t="e">
        <f t="shared" si="1"/>
        <v>#VALUE!</v>
      </c>
      <c r="F22" s="101" t="str">
        <f>IF($B22&lt;10,"",IFERROR(GETPIVOTDATA("AMOUNT",'Table 3 Pivot 1'!$A$3,"STAFF_GROUP",$A22,"PAYMENT_TYPE",$A$5), "-"))</f>
        <v>-</v>
      </c>
      <c r="G22" s="101" t="str">
        <f>IF($B22&lt;10,"",IFERROR(GETPIVOTDATA("AMOUNT",'Table 1 3 Amount Pivot'!$A$3,"STAFF_GROUP",$A22,"PAYMENT_TYPE",$A$5), "-"))</f>
        <v>-</v>
      </c>
      <c r="H22" s="140" t="str">
        <f>IF($B22&lt;10,"",IFERROR(GETPIVOTDATA("SAMPLE_SIZE",'Table 1 3 Sample Pivot'!$A$3,"STAFF_GROUP",$A22,"PAYMENT_TYPE","PUBGRP_020_EARNINGS")/12, "-"))</f>
        <v>-</v>
      </c>
    </row>
    <row r="23" spans="1:8" s="119" customFormat="1" ht="15.75" x14ac:dyDescent="0.25">
      <c r="A23" s="106" t="s">
        <v>24</v>
      </c>
      <c r="B23" s="97" t="str">
        <f>IFERROR(GETPIVOTDATA("SAMPLE_SIZE",'Table 1 3 Sample Pivot'!$A$3,"STAFF_GROUP",$A23,"PAYMENT_TYPE","PUBGRP_010_BASIC_PAY_PER_FTE")/12, "-")</f>
        <v>-</v>
      </c>
      <c r="C23" s="97" t="str">
        <f>IF($B23&lt;10,"",IFERROR(GETPIVOTDATA("SAMPLE_SIZE",'Table 3 Pivot 2'!$A$3,"STAFF_GROUP",$A23,"PAYMENT_TYPE",$A$5)/12, "-"))</f>
        <v>-</v>
      </c>
      <c r="E23" s="139" t="e">
        <f t="shared" si="1"/>
        <v>#VALUE!</v>
      </c>
      <c r="F23" s="101" t="str">
        <f>IF($B23&lt;10,"",IFERROR(GETPIVOTDATA("AMOUNT",'Table 3 Pivot 1'!$A$3,"STAFF_GROUP",$A23,"PAYMENT_TYPE",$A$5), "-"))</f>
        <v>-</v>
      </c>
      <c r="G23" s="101" t="str">
        <f>IF($B23&lt;10,"",IFERROR(GETPIVOTDATA("AMOUNT",'Table 1 3 Amount Pivot'!$A$3,"STAFF_GROUP",$A23,"PAYMENT_TYPE",$A$5), "-"))</f>
        <v>-</v>
      </c>
      <c r="H23" s="140" t="str">
        <f>IF($B23&lt;10,"",IFERROR(GETPIVOTDATA("SAMPLE_SIZE",'Table 1 3 Sample Pivot'!$A$3,"STAFF_GROUP",$A23,"PAYMENT_TYPE","PUBGRP_020_EARNINGS")/12, "-"))</f>
        <v>-</v>
      </c>
    </row>
    <row r="24" spans="1:8" s="119" customFormat="1" ht="28.5" customHeight="1" x14ac:dyDescent="0.25">
      <c r="A24" s="36" t="s">
        <v>15</v>
      </c>
      <c r="B24" s="97" t="str">
        <f>IFERROR(GETPIVOTDATA("SAMPLE_SIZE",'Table 1 3 Sample Pivot'!$A$3,"STAFF_GROUP",$A24,"PAYMENT_TYPE","PUBGRP_010_BASIC_PAY_PER_FTE")/12, "-")</f>
        <v>-</v>
      </c>
      <c r="C24" s="97" t="str">
        <f>IF($B24&lt;10,"",IFERROR(GETPIVOTDATA("SAMPLE_SIZE",'Table 3 Pivot 2'!$A$3,"STAFF_GROUP",$A24,"PAYMENT_TYPE",$A$5)/12, "-"))</f>
        <v>-</v>
      </c>
      <c r="E24" s="139" t="e">
        <f t="shared" si="1"/>
        <v>#VALUE!</v>
      </c>
      <c r="F24" s="101" t="str">
        <f>IF($B24&lt;10,"",IFERROR(GETPIVOTDATA("AMOUNT",'Table 3 Pivot 1'!$A$3,"STAFF_GROUP",$A24,"PAYMENT_TYPE",$A$5), "-"))</f>
        <v>-</v>
      </c>
      <c r="G24" s="101" t="str">
        <f>IF($B24&lt;10,"",IFERROR(GETPIVOTDATA("AMOUNT",'Table 1 3 Amount Pivot'!$A$3,"STAFF_GROUP",$A24,"PAYMENT_TYPE",$A$5), "-"))</f>
        <v>-</v>
      </c>
      <c r="H24" s="140" t="str">
        <f>IF($B24&lt;10,"",IFERROR(GETPIVOTDATA("SAMPLE_SIZE",'Table 1 3 Sample Pivot'!$A$3,"STAFF_GROUP",$A24,"PAYMENT_TYPE","PUBGRP_020_EARNINGS")/12, "-"))</f>
        <v>-</v>
      </c>
    </row>
    <row r="25" spans="1:8" s="160" customFormat="1" x14ac:dyDescent="0.2">
      <c r="A25" s="14" t="s">
        <v>18</v>
      </c>
      <c r="B25" s="102" t="str">
        <f>IFERROR(GETPIVOTDATA("SAMPLE_SIZE",'Table 1 3 Sample Pivot'!$A$3,"STAFF_GROUP",$A25,"PAYMENT_TYPE","PUBGRP_010_BASIC_PAY_PER_FTE")/12, "-")</f>
        <v>-</v>
      </c>
      <c r="C25" s="102" t="str">
        <f>IF($B25&lt;10,"",IFERROR(GETPIVOTDATA("SAMPLE_SIZE",'Table 3 Pivot 2'!$A$3,"STAFF_GROUP",$A25,"PAYMENT_TYPE",$A$5)/12, "-"))</f>
        <v>-</v>
      </c>
      <c r="E25" s="39" t="e">
        <f t="shared" si="1"/>
        <v>#VALUE!</v>
      </c>
      <c r="F25" s="23" t="str">
        <f>IF($B25&lt;10,"",IFERROR(GETPIVOTDATA("AMOUNT",'Table 3 Pivot 1'!$A$3,"STAFF_GROUP",$A25,"PAYMENT_TYPE",$A$5), "-"))</f>
        <v>-</v>
      </c>
      <c r="G25" s="23" t="str">
        <f>IF($B25&lt;10,"",IFERROR(GETPIVOTDATA("AMOUNT",'Table 1 3 Amount Pivot'!$A$3,"STAFF_GROUP",$A25,"PAYMENT_TYPE",$A$5), "-"))</f>
        <v>-</v>
      </c>
      <c r="H25" s="24" t="str">
        <f>IF($B25&lt;10,"",IFERROR(GETPIVOTDATA("SAMPLE_SIZE",'Table 1 3 Sample Pivot'!$A$3,"STAFF_GROUP",$A25,"PAYMENT_TYPE","PUBGRP_020_EARNINGS")/12, "-"))</f>
        <v>-</v>
      </c>
    </row>
    <row r="26" spans="1:8" s="160" customFormat="1" x14ac:dyDescent="0.2">
      <c r="A26" s="14" t="s">
        <v>177</v>
      </c>
      <c r="B26" s="102" t="str">
        <f>IFERROR(GETPIVOTDATA("SAMPLE_SIZE",'Table 1 3 Sample Pivot'!$A$3,"STAFF_GROUP",$A26,"PAYMENT_TYPE","PUBGRP_010_BASIC_PAY_PER_FTE")/12, "-")</f>
        <v>-</v>
      </c>
      <c r="C26" s="102" t="str">
        <f>IF($B26&lt;10,"",IFERROR(GETPIVOTDATA("SAMPLE_SIZE",'Table 3 Pivot 2'!$A$3,"STAFF_GROUP",$A26,"PAYMENT_TYPE",$A$5)/12, "-"))</f>
        <v>-</v>
      </c>
      <c r="E26" s="39" t="e">
        <f t="shared" si="1"/>
        <v>#VALUE!</v>
      </c>
      <c r="F26" s="23" t="str">
        <f>IF($B26&lt;10,"",IFERROR(GETPIVOTDATA("AMOUNT",'Table 3 Pivot 1'!$A$3,"STAFF_GROUP",$A26,"PAYMENT_TYPE",$A$5), "-"))</f>
        <v>-</v>
      </c>
      <c r="G26" s="23" t="str">
        <f>IF($B26&lt;10,"",IFERROR(GETPIVOTDATA("AMOUNT",'Table 1 3 Amount Pivot'!$A$3,"STAFF_GROUP",$A26,"PAYMENT_TYPE",$A$5), "-"))</f>
        <v>-</v>
      </c>
      <c r="H26" s="24" t="str">
        <f>IF($B26&lt;10,"",IFERROR(GETPIVOTDATA("SAMPLE_SIZE",'Table 1 3 Sample Pivot'!$A$3,"STAFF_GROUP",$A26,"PAYMENT_TYPE","PUBGRP_020_EARNINGS")/12, "-"))</f>
        <v>-</v>
      </c>
    </row>
    <row r="27" spans="1:8" s="160" customFormat="1" x14ac:dyDescent="0.2">
      <c r="A27" s="14" t="s">
        <v>23</v>
      </c>
      <c r="B27" s="102" t="str">
        <f>IFERROR(GETPIVOTDATA("SAMPLE_SIZE",'Table 1 3 Sample Pivot'!$A$3,"STAFF_GROUP",$A27,"PAYMENT_TYPE","PUBGRP_010_BASIC_PAY_PER_FTE")/12, "-")</f>
        <v>-</v>
      </c>
      <c r="C27" s="102" t="str">
        <f>IF($B27&lt;10,"",IFERROR(GETPIVOTDATA("SAMPLE_SIZE",'Table 3 Pivot 2'!$A$3,"STAFF_GROUP",$A27,"PAYMENT_TYPE",$A$5)/12, "-"))</f>
        <v>-</v>
      </c>
      <c r="E27" s="39" t="e">
        <f t="shared" si="1"/>
        <v>#VALUE!</v>
      </c>
      <c r="F27" s="23" t="str">
        <f>IF($B27&lt;10,"",IFERROR(GETPIVOTDATA("AMOUNT",'Table 3 Pivot 1'!$A$3,"STAFF_GROUP",$A27,"PAYMENT_TYPE",$A$5), "-"))</f>
        <v>-</v>
      </c>
      <c r="G27" s="23" t="str">
        <f>IF($B27&lt;10,"",IFERROR(GETPIVOTDATA("AMOUNT",'Table 1 3 Amount Pivot'!$A$3,"STAFF_GROUP",$A27,"PAYMENT_TYPE",$A$5), "-"))</f>
        <v>-</v>
      </c>
      <c r="H27" s="24" t="str">
        <f>IF($B27&lt;10,"",IFERROR(GETPIVOTDATA("SAMPLE_SIZE",'Table 1 3 Sample Pivot'!$A$3,"STAFF_GROUP",$A27,"PAYMENT_TYPE","PUBGRP_020_EARNINGS")/12, "-"))</f>
        <v>-</v>
      </c>
    </row>
    <row r="28" spans="1:8" s="119" customFormat="1" ht="28.5" customHeight="1" x14ac:dyDescent="0.25">
      <c r="A28" s="36" t="s">
        <v>14</v>
      </c>
      <c r="B28" s="97" t="str">
        <f>IFERROR(GETPIVOTDATA("SAMPLE_SIZE",'Table 1 3 Sample Pivot'!$A$3,"STAFF_GROUP",$A28,"PAYMENT_TYPE","PUBGRP_010_BASIC_PAY_PER_FTE")/12, "-")</f>
        <v>-</v>
      </c>
      <c r="C28" s="97" t="str">
        <f>IF($B28&lt;10,"",IFERROR(GETPIVOTDATA("SAMPLE_SIZE",'Table 3 Pivot 2'!$A$3,"STAFF_GROUP",$A28,"PAYMENT_TYPE",$A$5)/12, "-"))</f>
        <v>-</v>
      </c>
      <c r="E28" s="139" t="e">
        <f t="shared" si="1"/>
        <v>#VALUE!</v>
      </c>
      <c r="F28" s="101" t="str">
        <f>IF($B28&lt;10,"",IFERROR(GETPIVOTDATA("AMOUNT",'Table 3 Pivot 1'!$A$3,"STAFF_GROUP",$A28,"PAYMENT_TYPE",$A$5), "-"))</f>
        <v>-</v>
      </c>
      <c r="G28" s="101" t="str">
        <f>IF($B28&lt;10,"",IFERROR(GETPIVOTDATA("AMOUNT",'Table 1 3 Amount Pivot'!$A$3,"STAFF_GROUP",$A28,"PAYMENT_TYPE",$A$5), "-"))</f>
        <v>-</v>
      </c>
      <c r="H28" s="140" t="str">
        <f>IF($B28&lt;10,"",IFERROR(GETPIVOTDATA("SAMPLE_SIZE",'Table 1 3 Sample Pivot'!$A$3,"STAFF_GROUP",$A28,"PAYMENT_TYPE","PUBGRP_020_EARNINGS")/12, "-"))</f>
        <v>-</v>
      </c>
    </row>
    <row r="29" spans="1:8" s="160" customFormat="1" x14ac:dyDescent="0.2">
      <c r="A29" s="14" t="s">
        <v>16</v>
      </c>
      <c r="B29" s="102" t="str">
        <f>IFERROR(GETPIVOTDATA("SAMPLE_SIZE",'Table 1 3 Sample Pivot'!$A$3,"STAFF_GROUP",$A29,"PAYMENT_TYPE","PUBGRP_010_BASIC_PAY_PER_FTE")/12, "-")</f>
        <v>-</v>
      </c>
      <c r="C29" s="102" t="str">
        <f>IF($B29&lt;10,"",IFERROR(GETPIVOTDATA("SAMPLE_SIZE",'Table 3 Pivot 2'!$A$3,"STAFF_GROUP",$A29,"PAYMENT_TYPE",$A$5)/12, "-"))</f>
        <v>-</v>
      </c>
      <c r="E29" s="39" t="e">
        <f t="shared" si="1"/>
        <v>#VALUE!</v>
      </c>
      <c r="F29" s="23" t="str">
        <f>IF($B29&lt;10,"",IFERROR(GETPIVOTDATA("AMOUNT",'Table 3 Pivot 1'!$A$3,"STAFF_GROUP",$A29,"PAYMENT_TYPE",$A$5), "-"))</f>
        <v>-</v>
      </c>
      <c r="G29" s="23" t="str">
        <f>IF($B29&lt;10,"",IFERROR(GETPIVOTDATA("AMOUNT",'Table 1 3 Amount Pivot'!$A$3,"STAFF_GROUP",$A29,"PAYMENT_TYPE",$A$5), "-"))</f>
        <v>-</v>
      </c>
      <c r="H29" s="24" t="str">
        <f>IF($B29&lt;10,"",IFERROR(GETPIVOTDATA("SAMPLE_SIZE",'Table 1 3 Sample Pivot'!$A$3,"STAFF_GROUP",$A29,"PAYMENT_TYPE","PUBGRP_020_EARNINGS")/12, "-"))</f>
        <v>-</v>
      </c>
    </row>
    <row r="30" spans="1:8" s="160" customFormat="1" x14ac:dyDescent="0.2">
      <c r="A30" s="14" t="s">
        <v>25</v>
      </c>
      <c r="B30" s="102" t="str">
        <f>IFERROR(GETPIVOTDATA("SAMPLE_SIZE",'Table 1 3 Sample Pivot'!$A$3,"STAFF_GROUP",$A30,"PAYMENT_TYPE","PUBGRP_010_BASIC_PAY_PER_FTE")/12, "-")</f>
        <v>-</v>
      </c>
      <c r="C30" s="102" t="str">
        <f>IF($B30&lt;10,"",IFERROR(GETPIVOTDATA("SAMPLE_SIZE",'Table 3 Pivot 2'!$A$3,"STAFF_GROUP",$A30,"PAYMENT_TYPE",$A$5)/12, "-"))</f>
        <v>-</v>
      </c>
      <c r="E30" s="39" t="e">
        <f t="shared" si="1"/>
        <v>#VALUE!</v>
      </c>
      <c r="F30" s="23" t="str">
        <f>IF($B30&lt;10,"",IFERROR(GETPIVOTDATA("AMOUNT",'Table 3 Pivot 1'!$A$3,"STAFF_GROUP",$A30,"PAYMENT_TYPE",$A$5), "-"))</f>
        <v>-</v>
      </c>
      <c r="G30" s="23" t="str">
        <f>IF($B30&lt;10,"",IFERROR(GETPIVOTDATA("AMOUNT",'Table 1 3 Amount Pivot'!$A$3,"STAFF_GROUP",$A30,"PAYMENT_TYPE",$A$5), "-"))</f>
        <v>-</v>
      </c>
      <c r="H30" s="24" t="str">
        <f>IF($B30&lt;10,"",IFERROR(GETPIVOTDATA("SAMPLE_SIZE",'Table 1 3 Sample Pivot'!$A$3,"STAFF_GROUP",$A30,"PAYMENT_TYPE","PUBGRP_020_EARNINGS")/12, "-"))</f>
        <v>-</v>
      </c>
    </row>
    <row r="31" spans="1:8" s="160" customFormat="1" x14ac:dyDescent="0.2">
      <c r="A31" s="14" t="s">
        <v>17</v>
      </c>
      <c r="B31" s="102" t="str">
        <f>IFERROR(GETPIVOTDATA("SAMPLE_SIZE",'Table 1 3 Sample Pivot'!$A$3,"STAFF_GROUP",$A31,"PAYMENT_TYPE","PUBGRP_010_BASIC_PAY_PER_FTE")/12, "-")</f>
        <v>-</v>
      </c>
      <c r="C31" s="102" t="str">
        <f>IF($B31&lt;10,"",IFERROR(GETPIVOTDATA("SAMPLE_SIZE",'Table 3 Pivot 2'!$A$3,"STAFF_GROUP",$A31,"PAYMENT_TYPE",$A$5)/12, "-"))</f>
        <v>-</v>
      </c>
      <c r="E31" s="39" t="e">
        <f t="shared" si="1"/>
        <v>#VALUE!</v>
      </c>
      <c r="F31" s="23" t="str">
        <f>IF($B31&lt;10,"",IFERROR(GETPIVOTDATA("AMOUNT",'Table 3 Pivot 1'!$A$3,"STAFF_GROUP",$A31,"PAYMENT_TYPE",$A$5), "-"))</f>
        <v>-</v>
      </c>
      <c r="G31" s="23" t="str">
        <f>IF($B31&lt;10,"",IFERROR(GETPIVOTDATA("AMOUNT",'Table 1 3 Amount Pivot'!$A$3,"STAFF_GROUP",$A31,"PAYMENT_TYPE",$A$5), "-"))</f>
        <v>-</v>
      </c>
      <c r="H31" s="24" t="str">
        <f>IF($B31&lt;10,"",IFERROR(GETPIVOTDATA("SAMPLE_SIZE",'Table 1 3 Sample Pivot'!$A$3,"STAFF_GROUP",$A31,"PAYMENT_TYPE","PUBGRP_020_EARNINGS")/12, "-"))</f>
        <v>-</v>
      </c>
    </row>
    <row r="32" spans="1:8" s="160" customFormat="1" x14ac:dyDescent="0.2">
      <c r="A32" s="14" t="s">
        <v>19</v>
      </c>
      <c r="B32" s="102" t="str">
        <f>IFERROR(GETPIVOTDATA("SAMPLE_SIZE",'Table 1 3 Sample Pivot'!$A$3,"STAFF_GROUP",$A32,"PAYMENT_TYPE","PUBGRP_010_BASIC_PAY_PER_FTE")/12, "-")</f>
        <v>-</v>
      </c>
      <c r="C32" s="102" t="str">
        <f>IF($B32&lt;10,"",IFERROR(GETPIVOTDATA("SAMPLE_SIZE",'Table 3 Pivot 2'!$A$3,"STAFF_GROUP",$A32,"PAYMENT_TYPE",$A$5)/12, "-"))</f>
        <v>-</v>
      </c>
      <c r="E32" s="39" t="e">
        <f t="shared" si="1"/>
        <v>#VALUE!</v>
      </c>
      <c r="F32" s="23" t="str">
        <f>IF($B32&lt;10,"",IFERROR(GETPIVOTDATA("AMOUNT",'Table 3 Pivot 1'!$A$3,"STAFF_GROUP",$A32,"PAYMENT_TYPE",$A$5), "-"))</f>
        <v>-</v>
      </c>
      <c r="G32" s="23" t="str">
        <f>IF($B32&lt;10,"",IFERROR(GETPIVOTDATA("AMOUNT",'Table 1 3 Amount Pivot'!$A$3,"STAFF_GROUP",$A32,"PAYMENT_TYPE",$A$5), "-"))</f>
        <v>-</v>
      </c>
      <c r="H32" s="24" t="str">
        <f>IF($B32&lt;10,"",IFERROR(GETPIVOTDATA("SAMPLE_SIZE",'Table 1 3 Sample Pivot'!$A$3,"STAFF_GROUP",$A32,"PAYMENT_TYPE","PUBGRP_020_EARNINGS")/12, "-"))</f>
        <v>-</v>
      </c>
    </row>
    <row r="33" spans="1:8" s="119" customFormat="1" ht="28.5" customHeight="1" x14ac:dyDescent="0.25">
      <c r="A33" s="141" t="s">
        <v>22</v>
      </c>
      <c r="B33" s="107" t="str">
        <f>IFERROR(GETPIVOTDATA("SAMPLE_SIZE",'Table 1 3 Sample Pivot'!$A$3,"STAFF_GROUP",$A33,"PAYMENT_TYPE","PUBGRP_010_BASIC_PAY_PER_FTE")/12, "-")</f>
        <v>-</v>
      </c>
      <c r="C33" s="107" t="str">
        <f>IF($B33&lt;10,"",IFERROR(GETPIVOTDATA("SAMPLE_SIZE",'Table 3 Pivot 2'!$A$3,"STAFF_GROUP",$A33,"PAYMENT_TYPE",$A$5)/12, "-"))</f>
        <v>-</v>
      </c>
      <c r="D33" s="142"/>
      <c r="E33" s="143" t="e">
        <f t="shared" si="1"/>
        <v>#VALUE!</v>
      </c>
      <c r="F33" s="111" t="str">
        <f>IF($B33&lt;10,"",IFERROR(GETPIVOTDATA("AMOUNT",'Table 3 Pivot 1'!$A$3,"STAFF_GROUP",$A33,"PAYMENT_TYPE",$A$5), "-"))</f>
        <v>-</v>
      </c>
      <c r="G33" s="111" t="str">
        <f>IF($B33&lt;10,"",IFERROR(GETPIVOTDATA("AMOUNT",'Table 1 3 Amount Pivot'!$A$3,"STAFF_GROUP",$A33,"PAYMENT_TYPE",$A$5), "-"))</f>
        <v>-</v>
      </c>
      <c r="H33" s="144" t="str">
        <f>IF($B33&lt;10,"",IFERROR(GETPIVOTDATA("SAMPLE_SIZE",'Table 1 3 Sample Pivot'!$A$3,"STAFF_GROUP",$A33,"PAYMENT_TYPE","PUBGRP_020_EARNINGS")/12, "-"))</f>
        <v>-</v>
      </c>
    </row>
    <row r="34" spans="1:8" x14ac:dyDescent="0.2">
      <c r="C34" s="34"/>
      <c r="D34" s="34"/>
      <c r="E34" s="34"/>
      <c r="F34" s="37"/>
      <c r="G34" s="34"/>
      <c r="H34" s="34"/>
    </row>
    <row r="35" spans="1:8" x14ac:dyDescent="0.2">
      <c r="A35" s="20"/>
      <c r="B35" s="20"/>
      <c r="C35" s="34"/>
      <c r="D35" s="34"/>
      <c r="E35" s="34"/>
      <c r="F35" s="37"/>
      <c r="G35" s="34"/>
      <c r="H35" s="34"/>
    </row>
    <row r="36" spans="1:8" x14ac:dyDescent="0.2">
      <c r="C36" s="34"/>
      <c r="D36" s="34"/>
      <c r="E36" s="34"/>
      <c r="F36" s="37"/>
      <c r="G36" s="34"/>
      <c r="H36" s="34"/>
    </row>
    <row r="37" spans="1:8" x14ac:dyDescent="0.2">
      <c r="C37" s="34"/>
      <c r="D37" s="34"/>
      <c r="E37" s="34"/>
      <c r="F37" s="37"/>
      <c r="G37" s="34"/>
      <c r="H37" s="34"/>
    </row>
    <row r="38" spans="1:8" ht="15.6" customHeight="1" x14ac:dyDescent="0.2">
      <c r="A38" s="22"/>
      <c r="B38" s="22"/>
      <c r="C38" s="34"/>
      <c r="D38" s="34"/>
      <c r="E38" s="34"/>
      <c r="F38" s="37"/>
      <c r="G38" s="34"/>
      <c r="H38" s="34"/>
    </row>
    <row r="39" spans="1:8" x14ac:dyDescent="0.2">
      <c r="C39" s="34"/>
      <c r="D39" s="34"/>
      <c r="E39" s="34"/>
      <c r="F39" s="37"/>
      <c r="G39" s="34"/>
      <c r="H39" s="34"/>
    </row>
    <row r="40" spans="1:8" x14ac:dyDescent="0.2">
      <c r="C40" s="34"/>
      <c r="D40" s="34"/>
      <c r="E40" s="34"/>
      <c r="F40" s="37"/>
      <c r="G40" s="34"/>
      <c r="H40" s="34"/>
    </row>
    <row r="41" spans="1:8" x14ac:dyDescent="0.2">
      <c r="C41" s="34"/>
      <c r="D41" s="34"/>
      <c r="E41" s="34"/>
      <c r="F41" s="37"/>
      <c r="G41" s="34"/>
      <c r="H41" s="34"/>
    </row>
    <row r="42" spans="1:8" x14ac:dyDescent="0.2">
      <c r="C42" s="34"/>
      <c r="D42" s="34"/>
      <c r="E42" s="34"/>
      <c r="F42" s="37"/>
      <c r="G42" s="34"/>
      <c r="H42" s="34"/>
    </row>
    <row r="43" spans="1:8" x14ac:dyDescent="0.2">
      <c r="C43" s="34"/>
      <c r="D43" s="34"/>
      <c r="E43" s="34"/>
      <c r="F43" s="145"/>
      <c r="G43" s="34"/>
      <c r="H43" s="34"/>
    </row>
    <row r="44" spans="1:8" x14ac:dyDescent="0.2">
      <c r="C44" s="34"/>
      <c r="D44" s="34"/>
      <c r="E44" s="34"/>
      <c r="F44" s="37"/>
      <c r="G44" s="34"/>
      <c r="H44" s="34"/>
    </row>
    <row r="45" spans="1:8" x14ac:dyDescent="0.2">
      <c r="C45" s="34"/>
      <c r="D45" s="34"/>
      <c r="E45" s="34"/>
      <c r="F45" s="37"/>
      <c r="G45" s="34"/>
      <c r="H45" s="34"/>
    </row>
    <row r="46" spans="1:8" x14ac:dyDescent="0.2">
      <c r="C46" s="34"/>
      <c r="D46" s="34"/>
      <c r="E46" s="34"/>
      <c r="F46" s="37"/>
      <c r="G46" s="34"/>
      <c r="H46" s="34"/>
    </row>
    <row r="47" spans="1:8" x14ac:dyDescent="0.2">
      <c r="C47" s="34"/>
      <c r="D47" s="34"/>
      <c r="E47" s="34"/>
      <c r="F47" s="37"/>
      <c r="G47" s="34"/>
      <c r="H47" s="34"/>
    </row>
    <row r="48" spans="1:8" x14ac:dyDescent="0.2">
      <c r="C48" s="34"/>
      <c r="D48" s="34"/>
      <c r="E48" s="34"/>
      <c r="F48" s="37"/>
      <c r="G48" s="34"/>
      <c r="H48" s="34"/>
    </row>
    <row r="49" spans="1:8" x14ac:dyDescent="0.2">
      <c r="C49" s="34"/>
      <c r="D49" s="34"/>
      <c r="E49" s="34"/>
      <c r="F49" s="37"/>
      <c r="G49" s="34"/>
      <c r="H49" s="34"/>
    </row>
    <row r="50" spans="1:8" x14ac:dyDescent="0.2">
      <c r="A50" s="22"/>
      <c r="B50" s="27"/>
      <c r="C50" s="34"/>
      <c r="D50" s="34"/>
      <c r="E50" s="34"/>
      <c r="F50" s="37"/>
      <c r="G50" s="34"/>
      <c r="H50" s="34"/>
    </row>
    <row r="51" spans="1:8" x14ac:dyDescent="0.2">
      <c r="A51" s="22"/>
      <c r="B51" s="22"/>
      <c r="C51" s="34"/>
      <c r="D51" s="34"/>
      <c r="E51" s="34"/>
      <c r="F51" s="37"/>
      <c r="G51" s="34"/>
      <c r="H51" s="34"/>
    </row>
  </sheetData>
  <conditionalFormatting sqref="B3">
    <cfRule type="cellIs" dxfId="3" priority="1" operator="notEqual">
      <formula>$B$4</formula>
    </cfRule>
    <cfRule type="cellIs" dxfId="2" priority="2" operator="equal">
      <formula>$B$4</formula>
    </cfRule>
  </conditionalFormatting>
  <conditionalFormatting sqref="B7:B33">
    <cfRule type="cellIs" dxfId="1" priority="3" operator="lessThan">
      <formul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F1"/>
  <sheetViews>
    <sheetView workbookViewId="0"/>
  </sheetViews>
  <sheetFormatPr defaultRowHeight="15" x14ac:dyDescent="0.2"/>
  <cols>
    <col min="1" max="1" width="11.33203125" bestFit="1" customWidth="1"/>
    <col min="3" max="3" width="39" bestFit="1" customWidth="1"/>
    <col min="4" max="4" width="39.21875" bestFit="1" customWidth="1"/>
  </cols>
  <sheetData>
    <row r="1" spans="1:6" ht="15.75" x14ac:dyDescent="0.2">
      <c r="A1" s="43" t="s">
        <v>178</v>
      </c>
      <c r="B1" s="43" t="s">
        <v>179</v>
      </c>
      <c r="C1" s="43" t="s">
        <v>180</v>
      </c>
      <c r="D1" s="43" t="s">
        <v>181</v>
      </c>
      <c r="E1" s="43" t="s">
        <v>182</v>
      </c>
      <c r="F1" s="43" t="s">
        <v>183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F1"/>
  <sheetViews>
    <sheetView workbookViewId="0"/>
  </sheetViews>
  <sheetFormatPr defaultRowHeight="15" x14ac:dyDescent="0.2"/>
  <cols>
    <col min="1" max="1" width="11.33203125" bestFit="1" customWidth="1"/>
    <col min="2" max="2" width="15.5546875" bestFit="1" customWidth="1"/>
    <col min="3" max="3" width="39" bestFit="1" customWidth="1"/>
    <col min="4" max="4" width="39.21875" bestFit="1" customWidth="1"/>
    <col min="5" max="5" width="8.88671875" bestFit="1" customWidth="1"/>
    <col min="6" max="6" width="10.6640625" bestFit="1" customWidth="1"/>
  </cols>
  <sheetData>
    <row r="1" spans="1:6" ht="15.6" customHeight="1" x14ac:dyDescent="0.2">
      <c r="A1" s="43" t="s">
        <v>178</v>
      </c>
      <c r="B1" s="43" t="s">
        <v>179</v>
      </c>
      <c r="C1" s="43" t="s">
        <v>180</v>
      </c>
      <c r="D1" s="43" t="s">
        <v>181</v>
      </c>
      <c r="E1" s="43" t="s">
        <v>182</v>
      </c>
      <c r="F1" s="43" t="s">
        <v>183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4" width="11.109375" bestFit="1" customWidth="1"/>
    <col min="5" max="17" width="40.44140625" bestFit="1" customWidth="1"/>
    <col min="18" max="18" width="11.33203125" bestFit="1" customWidth="1"/>
    <col min="19" max="30" width="39.6640625" bestFit="1" customWidth="1"/>
    <col min="31" max="31" width="19.109375" bestFit="1" customWidth="1"/>
    <col min="32" max="32" width="23" bestFit="1" customWidth="1"/>
    <col min="33" max="4417" width="41.21875" bestFit="1" customWidth="1"/>
    <col min="4418" max="4418" width="11.109375" bestFit="1" customWidth="1"/>
  </cols>
  <sheetData>
    <row r="3" spans="1:3" x14ac:dyDescent="0.2">
      <c r="A3" s="1" t="s">
        <v>33</v>
      </c>
      <c r="C3" s="1" t="s">
        <v>181</v>
      </c>
    </row>
    <row r="4" spans="1:3" x14ac:dyDescent="0.2">
      <c r="A4" s="1" t="s">
        <v>179</v>
      </c>
      <c r="B4" s="1" t="s">
        <v>180</v>
      </c>
      <c r="C4" t="s">
        <v>34</v>
      </c>
    </row>
    <row r="5" spans="1:3" x14ac:dyDescent="0.2">
      <c r="A5" t="s">
        <v>34</v>
      </c>
      <c r="B5" t="s">
        <v>34</v>
      </c>
      <c r="C5" s="52"/>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4" width="11.109375" bestFit="1" customWidth="1"/>
    <col min="5" max="17" width="40.44140625" bestFit="1" customWidth="1"/>
    <col min="18" max="18" width="11.33203125" bestFit="1" customWidth="1"/>
    <col min="19" max="30" width="39.6640625" bestFit="1" customWidth="1"/>
    <col min="31" max="31" width="19.109375" bestFit="1" customWidth="1"/>
    <col min="32" max="32" width="23" bestFit="1" customWidth="1"/>
    <col min="33" max="4417" width="41.21875" bestFit="1" customWidth="1"/>
    <col min="4418" max="4418" width="11.109375" bestFit="1" customWidth="1"/>
  </cols>
  <sheetData>
    <row r="3" spans="1:3" x14ac:dyDescent="0.2">
      <c r="A3" s="1" t="s">
        <v>33</v>
      </c>
      <c r="C3" s="1" t="s">
        <v>181</v>
      </c>
    </row>
    <row r="4" spans="1:3" x14ac:dyDescent="0.2">
      <c r="A4" s="1" t="s">
        <v>179</v>
      </c>
      <c r="B4" s="1" t="s">
        <v>180</v>
      </c>
      <c r="C4" t="s">
        <v>34</v>
      </c>
    </row>
    <row r="5" spans="1:3" x14ac:dyDescent="0.2">
      <c r="A5" t="s">
        <v>34</v>
      </c>
      <c r="B5" t="s">
        <v>34</v>
      </c>
      <c r="C5" s="52"/>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4" width="11.109375" bestFit="1" customWidth="1"/>
    <col min="5" max="16" width="40.44140625" bestFit="1" customWidth="1"/>
    <col min="17" max="18" width="11.33203125" bestFit="1" customWidth="1"/>
    <col min="19" max="30" width="39.6640625" bestFit="1" customWidth="1"/>
    <col min="31" max="31" width="19.109375" bestFit="1" customWidth="1"/>
    <col min="32" max="32" width="23" bestFit="1" customWidth="1"/>
    <col min="33" max="4417" width="41.21875" bestFit="1" customWidth="1"/>
    <col min="4418" max="4418" width="11.109375" bestFit="1" customWidth="1"/>
  </cols>
  <sheetData>
    <row r="3" spans="1:3" x14ac:dyDescent="0.2">
      <c r="A3" s="1" t="s">
        <v>33</v>
      </c>
      <c r="C3" s="1" t="s">
        <v>181</v>
      </c>
    </row>
    <row r="4" spans="1:3" x14ac:dyDescent="0.2">
      <c r="A4" s="1" t="s">
        <v>179</v>
      </c>
      <c r="B4" s="1" t="s">
        <v>180</v>
      </c>
      <c r="C4" t="s">
        <v>34</v>
      </c>
    </row>
    <row r="5" spans="1:3" x14ac:dyDescent="0.2">
      <c r="A5" t="s">
        <v>34</v>
      </c>
      <c r="B5" t="s">
        <v>34</v>
      </c>
      <c r="C5" s="52"/>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4" width="17.21875" bestFit="1" customWidth="1"/>
    <col min="5" max="5" width="11.109375" bestFit="1" customWidth="1"/>
    <col min="6" max="17" width="40.44140625" bestFit="1" customWidth="1"/>
    <col min="18" max="18" width="11.33203125" bestFit="1" customWidth="1"/>
  </cols>
  <sheetData>
    <row r="3" spans="1:3" x14ac:dyDescent="0.2">
      <c r="A3" s="1" t="s">
        <v>184</v>
      </c>
      <c r="C3" s="1" t="s">
        <v>181</v>
      </c>
    </row>
    <row r="4" spans="1:3" x14ac:dyDescent="0.2">
      <c r="A4" s="1" t="s">
        <v>179</v>
      </c>
      <c r="B4" s="1" t="s">
        <v>180</v>
      </c>
      <c r="C4" t="s">
        <v>34</v>
      </c>
    </row>
    <row r="5" spans="1:3" x14ac:dyDescent="0.2">
      <c r="A5" t="s">
        <v>34</v>
      </c>
      <c r="B5" t="s">
        <v>34</v>
      </c>
      <c r="C5" s="5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A3:C5"/>
  <sheetViews>
    <sheetView zoomScale="70" zoomScaleNormal="70" workbookViewId="0"/>
  </sheetViews>
  <sheetFormatPr defaultRowHeight="15" x14ac:dyDescent="0.2"/>
  <cols>
    <col min="1" max="1" width="24" bestFit="1" customWidth="1"/>
    <col min="2" max="2" width="16.21875" bestFit="1" customWidth="1"/>
    <col min="3" max="3" width="17.21875" bestFit="1" customWidth="1"/>
    <col min="4" max="4" width="11.109375" bestFit="1" customWidth="1"/>
    <col min="5" max="14" width="40.44140625" bestFit="1" customWidth="1"/>
    <col min="15" max="15" width="11.33203125" bestFit="1" customWidth="1"/>
  </cols>
  <sheetData>
    <row r="3" spans="1:3" x14ac:dyDescent="0.2">
      <c r="A3" s="1" t="s">
        <v>33</v>
      </c>
      <c r="C3" s="1" t="s">
        <v>181</v>
      </c>
    </row>
    <row r="4" spans="1:3" x14ac:dyDescent="0.2">
      <c r="A4" s="1" t="s">
        <v>179</v>
      </c>
      <c r="B4" s="1" t="s">
        <v>180</v>
      </c>
      <c r="C4" t="s">
        <v>34</v>
      </c>
    </row>
    <row r="5" spans="1:3" x14ac:dyDescent="0.2">
      <c r="A5" t="s">
        <v>34</v>
      </c>
      <c r="B5" t="s">
        <v>34</v>
      </c>
      <c r="C5"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Table 1 Raw 1</vt:lpstr>
      <vt:lpstr>Table 1 Raw 2</vt:lpstr>
      <vt:lpstr>Table 1 Raw 3</vt:lpstr>
      <vt:lpstr>Table 3 Raw</vt:lpstr>
      <vt:lpstr>Table 1 1 Amount Pivot</vt:lpstr>
      <vt:lpstr>Table 1 2 Amount Pivot</vt:lpstr>
      <vt:lpstr>Table 1 3 Amount Pivot</vt:lpstr>
      <vt:lpstr>Table 1 3 Sample Pivot</vt:lpstr>
      <vt:lpstr>Table 3 Pivot 1</vt:lpstr>
      <vt:lpstr>Table 3 Pivot 2</vt:lpstr>
      <vt:lpstr>Title sheet</vt:lpstr>
      <vt:lpstr>Notes</vt:lpstr>
      <vt:lpstr>1</vt:lpstr>
      <vt:lpstr>2a</vt:lpstr>
      <vt:lpstr>2b</vt:lpstr>
      <vt:lpstr>2c</vt:lpstr>
      <vt:lpstr>2d</vt:lpstr>
      <vt:lpstr>3a</vt:lpstr>
      <vt:lpstr>3b</vt:lpstr>
      <vt:lpstr>3c</vt:lpstr>
      <vt:lpstr>3d</vt:lpstr>
      <vt:lpstr>3e</vt:lpstr>
      <vt:lpstr>3f</vt:lpstr>
      <vt:lpstr>3g</vt:lpstr>
      <vt:lpstr>3h</vt:lpstr>
      <vt:lpstr>3i</vt:lpstr>
      <vt:lpstr>3j</vt:lpstr>
      <vt:lpstr>'Title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Roberts</dc:creator>
  <cp:lastModifiedBy>Kate Young</cp:lastModifiedBy>
  <dcterms:created xsi:type="dcterms:W3CDTF">2021-01-12T16:30:23Z</dcterms:created>
  <dcterms:modified xsi:type="dcterms:W3CDTF">2023-12-12T10:59:22Z</dcterms:modified>
</cp:coreProperties>
</file>