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zen-ScottishACR-Fork\MedACRTestingSetAndResults\"/>
    </mc:Choice>
  </mc:AlternateContent>
  <xr:revisionPtr revIDLastSave="0" documentId="13_ncr:1_{5AF3E14C-9755-450B-8CD6-3F8844C7607F}" xr6:coauthVersionLast="47" xr6:coauthVersionMax="47" xr10:uidLastSave="{00000000-0000-0000-0000-000000000000}"/>
  <bookViews>
    <workbookView xWindow="22932" yWindow="-108" windowWidth="23256" windowHeight="12576" activeTab="2" xr2:uid="{FB94AA00-146E-4F69-A819-9104D1118357}"/>
  </bookViews>
  <sheets>
    <sheet name="Test Data" sheetId="1" r:id="rId1"/>
    <sheet name="ForthValley Ax T1" sheetId="2" r:id="rId2"/>
    <sheet name="Shetland Ax T1" sheetId="5" r:id="rId3"/>
    <sheet name="Gartnavel" sheetId="7" r:id="rId4"/>
    <sheet name="Templa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6" i="5" l="1"/>
  <c r="G16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5" i="5"/>
  <c r="G15" i="5" s="1"/>
  <c r="E14" i="5"/>
  <c r="G14" i="5" s="1"/>
  <c r="E13" i="5"/>
  <c r="G13" i="5" s="1"/>
  <c r="E12" i="5"/>
  <c r="G12" i="5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40" i="2"/>
  <c r="E18" i="2" l="1"/>
  <c r="E19" i="2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G40" i="2"/>
  <c r="E17" i="2"/>
  <c r="G17" i="2" s="1"/>
  <c r="E16" i="2"/>
  <c r="G16" i="2" s="1"/>
  <c r="E15" i="2"/>
  <c r="G15" i="2" s="1"/>
  <c r="E14" i="2"/>
  <c r="E13" i="2"/>
  <c r="G13" i="2" s="1"/>
  <c r="E12" i="2"/>
  <c r="G12" i="2" s="1"/>
  <c r="G18" i="2"/>
  <c r="G19" i="2"/>
  <c r="G14" i="2"/>
</calcChain>
</file>

<file path=xl/sharedStrings.xml><?xml version="1.0" encoding="utf-8"?>
<sst xmlns="http://schemas.openxmlformats.org/spreadsheetml/2006/main" count="282" uniqueCount="88">
  <si>
    <t>Sequence</t>
  </si>
  <si>
    <t>Scanner and Site</t>
  </si>
  <si>
    <t>Shetland Philips Ingenia 1.5T</t>
  </si>
  <si>
    <t>Fully Passed?</t>
  </si>
  <si>
    <t>Forth Valley SIGNA</t>
  </si>
  <si>
    <t>Gartnaval Philips Ingenia 1.5T</t>
  </si>
  <si>
    <t>Raigmore GE SIGNA Artist MRI 1</t>
  </si>
  <si>
    <t>Raigmore GE SIGNA Artist MRI 2</t>
  </si>
  <si>
    <t>FolderName</t>
  </si>
  <si>
    <t>MedACRTestingSetAndResults\ACR_HNU_Shetland\DICOM</t>
  </si>
  <si>
    <t>MedACRTestingSetAndResults\ACR Blair T1</t>
  </si>
  <si>
    <t>MedACRTestingSetAndResults\Blair Gartnavel</t>
  </si>
  <si>
    <t>MedACRTestingSetAndResults\Raigmore ACR MRI1 Test Data</t>
  </si>
  <si>
    <t>MedACRTestingSetAndResults\Raigmore ACR MRI 2 Test data</t>
  </si>
  <si>
    <t>Ax T1 SE</t>
  </si>
  <si>
    <t>ACR_Axial_T1</t>
  </si>
  <si>
    <t>ACR_ax_T1</t>
  </si>
  <si>
    <t>ACR AxT1</t>
  </si>
  <si>
    <t>ACR AxT2</t>
  </si>
  <si>
    <t>Ax T2 SE</t>
  </si>
  <si>
    <t>Sag T1 SE</t>
  </si>
  <si>
    <t>Sag T2 SE</t>
  </si>
  <si>
    <t>Cor T1 SE</t>
  </si>
  <si>
    <t>Cor T2 SE</t>
  </si>
  <si>
    <t>Sag_T1_ACR_Lothian</t>
  </si>
  <si>
    <t>Ax_T1_ACR_Lothian</t>
  </si>
  <si>
    <t>Cor_T1_ACR_Lothian</t>
  </si>
  <si>
    <t>Link to Results</t>
  </si>
  <si>
    <t>Test Case ID</t>
  </si>
  <si>
    <t>Test Description</t>
  </si>
  <si>
    <t>Scanner</t>
  </si>
  <si>
    <t>GE SIGNA Artist</t>
  </si>
  <si>
    <t>Tested By</t>
  </si>
  <si>
    <t>Scan Date</t>
  </si>
  <si>
    <t>Test Date</t>
  </si>
  <si>
    <t>Series Description</t>
  </si>
  <si>
    <t>Git Commit</t>
  </si>
  <si>
    <t>J Tracey</t>
  </si>
  <si>
    <t>Test</t>
  </si>
  <si>
    <t>Uniformity</t>
  </si>
  <si>
    <t>Slice Position</t>
  </si>
  <si>
    <t>Slice Width</t>
  </si>
  <si>
    <t>SNR</t>
  </si>
  <si>
    <t>Ghosting</t>
  </si>
  <si>
    <t>Comparable Measurement</t>
  </si>
  <si>
    <t>Integral Uniformity</t>
  </si>
  <si>
    <t>Distance Slice 1(mm)</t>
  </si>
  <si>
    <t>Distance Slice 11(mm)</t>
  </si>
  <si>
    <t>Distance (mm)</t>
  </si>
  <si>
    <t>Normalised SNR</t>
  </si>
  <si>
    <t>Signal-to-Bkgd ratio</t>
  </si>
  <si>
    <t>Software Result</t>
  </si>
  <si>
    <t>Manual Result</t>
  </si>
  <si>
    <t>Difference</t>
  </si>
  <si>
    <t>Tolerance</t>
  </si>
  <si>
    <t>PASS/ FAIL</t>
  </si>
  <si>
    <t>Comments</t>
  </si>
  <si>
    <t>Geometric Accuracy MagNet Method</t>
  </si>
  <si>
    <t>Spatial Resoloution Contrast Response Automatic</t>
  </si>
  <si>
    <t>Row Top (mm)</t>
  </si>
  <si>
    <t>Row Middle (mm)</t>
  </si>
  <si>
    <t>Row Bottom (mm)</t>
  </si>
  <si>
    <t>Col Top (mm)</t>
  </si>
  <si>
    <t>Col Middle (mm)</t>
  </si>
  <si>
    <t>Col Bottom (mm)</t>
  </si>
  <si>
    <t>ForthValley Ax T1'!A1</t>
  </si>
  <si>
    <t>1.1mm Horizontal</t>
  </si>
  <si>
    <t>1.0mm Horizontal</t>
  </si>
  <si>
    <t>0.8mm Horizontal</t>
  </si>
  <si>
    <t>0.9mm Horizontal</t>
  </si>
  <si>
    <t>1.1mm Vertical</t>
  </si>
  <si>
    <t>1.0mm Vertical</t>
  </si>
  <si>
    <t>0.9mm Vertical</t>
  </si>
  <si>
    <t>0.8mm Vertical</t>
  </si>
  <si>
    <t>Spatial Resoloution Contrast Response Manual</t>
  </si>
  <si>
    <t>b0a868e</t>
  </si>
  <si>
    <t>Unclear Peaks and Troughs</t>
  </si>
  <si>
    <t>First peak not captured in range</t>
  </si>
  <si>
    <t>ForthValley V1</t>
  </si>
  <si>
    <t>Yes</t>
  </si>
  <si>
    <t>Shetland Ax T1 V1</t>
  </si>
  <si>
    <t>Initial Overall Test</t>
  </si>
  <si>
    <t>Imngenia Ambition S</t>
  </si>
  <si>
    <t>No</t>
  </si>
  <si>
    <t>Shetland Ax T1'!A1</t>
  </si>
  <si>
    <t>Philips Ingenia 1.5T</t>
  </si>
  <si>
    <t>ACR_ac_T1</t>
  </si>
  <si>
    <t>Gart_Ax_V1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</si>
</sst>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0A1"/>
        <bgColor indexed="64"/>
      </patternFill>
    </fill>
  </fills>
  <borders count="4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2" borderId="6" xfId="0" applyFill="1" applyBorder="1"/>
    <xf numFmtId="0" fontId="3" fillId="2" borderId="2" xfId="0" applyFont="1" applyFill="1" applyBorder="1"/>
    <xf numFmtId="0" fontId="0" fillId="2" borderId="8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0" borderId="11" xfId="0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14" fontId="0" fillId="0" borderId="0" xfId="0" applyNumberFormat="1"/>
    <xf numFmtId="14" fontId="0" fillId="0" borderId="18" xfId="0" applyNumberFormat="1" applyBorder="1"/>
    <xf numFmtId="164" fontId="0" fillId="0" borderId="2" xfId="0" applyNumberFormat="1" applyBorder="1"/>
    <xf numFmtId="0" fontId="0" fillId="0" borderId="19" xfId="0" applyBorder="1"/>
    <xf numFmtId="0" fontId="0" fillId="0" borderId="20" xfId="0" applyBorder="1"/>
    <xf numFmtId="0" fontId="2" fillId="0" borderId="0" xfId="1" quotePrefix="1"/>
    <xf numFmtId="0" fontId="0" fillId="0" borderId="24" xfId="0" applyBorder="1"/>
    <xf numFmtId="0" fontId="0" fillId="0" borderId="27" xfId="0" applyBorder="1"/>
    <xf numFmtId="0" fontId="0" fillId="0" borderId="28" xfId="0" applyBorder="1"/>
    <xf numFmtId="10" fontId="0" fillId="0" borderId="28" xfId="0" applyNumberFormat="1" applyBorder="1"/>
    <xf numFmtId="10" fontId="0" fillId="0" borderId="29" xfId="0" applyNumberFormat="1" applyBorder="1"/>
    <xf numFmtId="0" fontId="1" fillId="0" borderId="28" xfId="0" applyFont="1" applyBorder="1"/>
    <xf numFmtId="10" fontId="0" fillId="0" borderId="2" xfId="0" applyNumberFormat="1" applyBorder="1"/>
    <xf numFmtId="10" fontId="0" fillId="0" borderId="11" xfId="0" applyNumberFormat="1" applyBorder="1"/>
    <xf numFmtId="165" fontId="0" fillId="0" borderId="19" xfId="0" applyNumberFormat="1" applyBorder="1"/>
    <xf numFmtId="166" fontId="0" fillId="0" borderId="31" xfId="0" applyNumberFormat="1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10" fontId="0" fillId="0" borderId="17" xfId="0" applyNumberFormat="1" applyBorder="1"/>
    <xf numFmtId="0" fontId="0" fillId="0" borderId="0" xfId="0" applyBorder="1" applyAlignment="1">
      <alignment vertical="top"/>
    </xf>
    <xf numFmtId="0" fontId="0" fillId="2" borderId="32" xfId="0" applyFill="1" applyBorder="1"/>
    <xf numFmtId="0" fontId="0" fillId="0" borderId="0" xfId="0" applyBorder="1"/>
    <xf numFmtId="14" fontId="0" fillId="0" borderId="33" xfId="0" applyNumberFormat="1" applyBorder="1"/>
    <xf numFmtId="0" fontId="0" fillId="2" borderId="34" xfId="0" applyFill="1" applyBorder="1"/>
    <xf numFmtId="0" fontId="0" fillId="0" borderId="35" xfId="0" applyBorder="1"/>
    <xf numFmtId="0" fontId="0" fillId="2" borderId="37" xfId="0" applyFill="1" applyBorder="1"/>
    <xf numFmtId="0" fontId="0" fillId="0" borderId="36" xfId="0" applyBorder="1"/>
    <xf numFmtId="0" fontId="0" fillId="2" borderId="39" xfId="0" applyFill="1" applyBorder="1"/>
    <xf numFmtId="14" fontId="0" fillId="0" borderId="40" xfId="0" applyNumberFormat="1" applyBorder="1"/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10" fontId="0" fillId="0" borderId="38" xfId="0" applyNumberFormat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31CE-8653-4894-8E4F-D4DEA5E43A27}">
  <dimension ref="A1:E14"/>
  <sheetViews>
    <sheetView workbookViewId="0">
      <selection activeCell="C6" sqref="C6"/>
    </sheetView>
  </sheetViews>
  <sheetFormatPr defaultRowHeight="15" x14ac:dyDescent="0.25"/>
  <cols>
    <col min="1" max="1" width="28.7109375" bestFit="1" customWidth="1"/>
    <col min="2" max="2" width="55" bestFit="1" customWidth="1"/>
    <col min="3" max="3" width="19" bestFit="1" customWidth="1"/>
    <col min="4" max="4" width="13.140625" bestFit="1" customWidth="1"/>
    <col min="5" max="5" width="17.5703125" bestFit="1" customWidth="1"/>
  </cols>
  <sheetData>
    <row r="1" spans="1:5" x14ac:dyDescent="0.25">
      <c r="A1" t="s">
        <v>1</v>
      </c>
      <c r="B1" t="s">
        <v>8</v>
      </c>
      <c r="C1" t="s">
        <v>0</v>
      </c>
      <c r="D1" t="s">
        <v>3</v>
      </c>
      <c r="E1" t="s">
        <v>27</v>
      </c>
    </row>
    <row r="2" spans="1:5" x14ac:dyDescent="0.25">
      <c r="A2" t="s">
        <v>2</v>
      </c>
      <c r="B2" t="s">
        <v>9</v>
      </c>
      <c r="C2" t="s">
        <v>25</v>
      </c>
      <c r="D2" t="s">
        <v>83</v>
      </c>
      <c r="E2" s="22" t="s">
        <v>84</v>
      </c>
    </row>
    <row r="3" spans="1:5" x14ac:dyDescent="0.25">
      <c r="A3" t="s">
        <v>2</v>
      </c>
      <c r="B3" t="s">
        <v>9</v>
      </c>
      <c r="C3" t="s">
        <v>24</v>
      </c>
    </row>
    <row r="4" spans="1:5" x14ac:dyDescent="0.25">
      <c r="A4" t="s">
        <v>2</v>
      </c>
      <c r="B4" t="s">
        <v>9</v>
      </c>
      <c r="C4" t="s">
        <v>26</v>
      </c>
    </row>
    <row r="5" spans="1:5" x14ac:dyDescent="0.25">
      <c r="A5" t="s">
        <v>4</v>
      </c>
      <c r="B5" t="s">
        <v>10</v>
      </c>
      <c r="C5" t="s">
        <v>15</v>
      </c>
      <c r="D5" t="s">
        <v>79</v>
      </c>
      <c r="E5" s="22" t="s">
        <v>65</v>
      </c>
    </row>
    <row r="6" spans="1:5" x14ac:dyDescent="0.25">
      <c r="A6" t="s">
        <v>5</v>
      </c>
      <c r="B6" t="s">
        <v>11</v>
      </c>
      <c r="C6" t="s">
        <v>16</v>
      </c>
    </row>
    <row r="7" spans="1:5" x14ac:dyDescent="0.25">
      <c r="A7" t="s">
        <v>6</v>
      </c>
      <c r="B7" t="s">
        <v>12</v>
      </c>
      <c r="C7" t="s">
        <v>17</v>
      </c>
    </row>
    <row r="8" spans="1:5" x14ac:dyDescent="0.25">
      <c r="A8" t="s">
        <v>6</v>
      </c>
      <c r="B8" t="s">
        <v>12</v>
      </c>
      <c r="C8" t="s">
        <v>18</v>
      </c>
    </row>
    <row r="9" spans="1:5" x14ac:dyDescent="0.25">
      <c r="A9" t="s">
        <v>7</v>
      </c>
      <c r="B9" t="s">
        <v>13</v>
      </c>
      <c r="C9" t="s">
        <v>14</v>
      </c>
    </row>
    <row r="10" spans="1:5" x14ac:dyDescent="0.25">
      <c r="A10" t="s">
        <v>7</v>
      </c>
      <c r="B10" t="s">
        <v>13</v>
      </c>
      <c r="C10" t="s">
        <v>19</v>
      </c>
    </row>
    <row r="11" spans="1:5" x14ac:dyDescent="0.25">
      <c r="A11" t="s">
        <v>7</v>
      </c>
      <c r="B11" t="s">
        <v>13</v>
      </c>
      <c r="C11" t="s">
        <v>20</v>
      </c>
    </row>
    <row r="12" spans="1:5" x14ac:dyDescent="0.25">
      <c r="A12" t="s">
        <v>7</v>
      </c>
      <c r="B12" t="s">
        <v>13</v>
      </c>
      <c r="C12" t="s">
        <v>21</v>
      </c>
    </row>
    <row r="13" spans="1:5" x14ac:dyDescent="0.25">
      <c r="A13" t="s">
        <v>7</v>
      </c>
      <c r="B13" t="s">
        <v>13</v>
      </c>
      <c r="C13" t="s">
        <v>22</v>
      </c>
    </row>
    <row r="14" spans="1:5" x14ac:dyDescent="0.25">
      <c r="A14" t="s">
        <v>7</v>
      </c>
      <c r="B14" t="s">
        <v>13</v>
      </c>
      <c r="C14" t="s">
        <v>23</v>
      </c>
    </row>
  </sheetData>
  <hyperlinks>
    <hyperlink ref="E5" location="'ForthValley Ax T1'!A1" display="'ForthValley Ax T1'!A1" xr:uid="{B82E344A-81FB-45CC-9A65-7B863D620892}"/>
    <hyperlink ref="E2" location="'Shetland Ax T1'!A1" display="'Shetland Ax T1'!A1" xr:uid="{2E8C2676-0C94-404A-A938-F29D2A8670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AF14-82B7-4E02-914B-3F448BA33919}">
  <dimension ref="A1:M40"/>
  <sheetViews>
    <sheetView topLeftCell="A23" zoomScale="115" zoomScaleNormal="115" workbookViewId="0">
      <selection activeCell="D33" sqref="D33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28</v>
      </c>
      <c r="B1" s="3" t="s">
        <v>78</v>
      </c>
      <c r="D1" s="4" t="s">
        <v>29</v>
      </c>
      <c r="E1" s="41" t="s">
        <v>81</v>
      </c>
      <c r="F1" s="41"/>
      <c r="G1" s="41"/>
      <c r="H1" s="41"/>
      <c r="I1" s="41"/>
      <c r="J1" s="41"/>
      <c r="K1" s="41"/>
      <c r="L1" s="41"/>
      <c r="M1" s="42"/>
    </row>
    <row r="2" spans="1:13" x14ac:dyDescent="0.25">
      <c r="D2" s="5"/>
      <c r="E2" s="43"/>
      <c r="F2" s="43"/>
      <c r="G2" s="43"/>
      <c r="H2" s="43"/>
      <c r="I2" s="43"/>
      <c r="J2" s="43"/>
      <c r="K2" s="43"/>
      <c r="L2" s="43"/>
      <c r="M2" s="44"/>
    </row>
    <row r="3" spans="1:13" ht="15.75" thickBot="1" x14ac:dyDescent="0.3">
      <c r="A3" s="6" t="s">
        <v>36</v>
      </c>
      <c r="B3" s="3" t="s">
        <v>75</v>
      </c>
      <c r="D3" s="7"/>
      <c r="E3" s="45"/>
      <c r="F3" s="45"/>
      <c r="G3" s="45"/>
      <c r="H3" s="45"/>
      <c r="I3" s="45"/>
      <c r="J3" s="45"/>
      <c r="K3" s="45"/>
      <c r="L3" s="45"/>
      <c r="M3" s="46"/>
    </row>
    <row r="4" spans="1:13" x14ac:dyDescent="0.25">
      <c r="A4" s="8" t="s">
        <v>32</v>
      </c>
      <c r="B4" s="3" t="s">
        <v>37</v>
      </c>
      <c r="D4" s="52"/>
      <c r="E4" s="52"/>
    </row>
    <row r="5" spans="1:13" x14ac:dyDescent="0.25">
      <c r="A5" s="8" t="s">
        <v>34</v>
      </c>
      <c r="B5" s="9">
        <v>45547</v>
      </c>
      <c r="D5" s="52"/>
      <c r="E5" s="52"/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56" t="s">
        <v>30</v>
      </c>
      <c r="E6" s="57" t="s">
        <v>31</v>
      </c>
    </row>
    <row r="7" spans="1:13" x14ac:dyDescent="0.25">
      <c r="D7" s="8" t="s">
        <v>33</v>
      </c>
      <c r="E7" s="18">
        <v>45365</v>
      </c>
      <c r="F7" s="17"/>
      <c r="G7" s="17"/>
    </row>
    <row r="8" spans="1:13" x14ac:dyDescent="0.25">
      <c r="D8" s="8" t="s">
        <v>35</v>
      </c>
      <c r="E8" s="1" t="s">
        <v>15</v>
      </c>
    </row>
    <row r="10" spans="1:13" ht="15.75" thickBot="1" x14ac:dyDescent="0.3"/>
    <row r="11" spans="1:13" ht="30.75" thickBot="1" x14ac:dyDescent="0.3">
      <c r="A11" s="11" t="s">
        <v>38</v>
      </c>
      <c r="B11" s="12" t="s">
        <v>44</v>
      </c>
      <c r="C11" s="12" t="s">
        <v>51</v>
      </c>
      <c r="D11" s="12" t="s">
        <v>52</v>
      </c>
      <c r="E11" s="12" t="s">
        <v>53</v>
      </c>
      <c r="F11" s="12" t="s">
        <v>54</v>
      </c>
      <c r="G11" s="12" t="s">
        <v>55</v>
      </c>
      <c r="H11" s="38" t="s">
        <v>56</v>
      </c>
      <c r="I11" s="39"/>
      <c r="J11" s="39"/>
      <c r="K11" s="40"/>
    </row>
    <row r="12" spans="1:13" ht="15.75" thickBot="1" x14ac:dyDescent="0.3">
      <c r="A12" s="24" t="s">
        <v>39</v>
      </c>
      <c r="B12" s="25" t="s">
        <v>45</v>
      </c>
      <c r="C12" s="26">
        <v>0.96220000000000006</v>
      </c>
      <c r="D12" s="27">
        <v>0.96419999999999995</v>
      </c>
      <c r="E12" s="26">
        <f>IF(C12,ABS(C12-D12)/D12,"Not Run")</f>
        <v>2.0742584526030811E-3</v>
      </c>
      <c r="F12" s="27">
        <v>0.01</v>
      </c>
      <c r="G12" s="28" t="str">
        <f t="shared" ref="G12:G19" si="0">IF(E12 &lt;&gt; "Not Run", IF(F12, IF( E12&lt;=F12,"PASS","FAIL"),"No Tolerance"), "Not Run")</f>
        <v>PASS</v>
      </c>
      <c r="H12" s="47"/>
      <c r="I12" s="47"/>
      <c r="J12" s="47"/>
      <c r="K12" s="48"/>
    </row>
    <row r="13" spans="1:13" ht="15.75" thickBot="1" x14ac:dyDescent="0.3">
      <c r="A13" s="13" t="s">
        <v>40</v>
      </c>
      <c r="B13" s="10" t="s">
        <v>46</v>
      </c>
      <c r="C13" s="10">
        <v>-0.39</v>
      </c>
      <c r="D13" s="3">
        <v>-0.36</v>
      </c>
      <c r="E13" s="10">
        <f>IF(C13,ABS(C13-D13),"Not Run")</f>
        <v>3.0000000000000027E-2</v>
      </c>
      <c r="F13" s="19">
        <v>0.6</v>
      </c>
      <c r="G13" s="28" t="str">
        <f t="shared" si="0"/>
        <v>PASS</v>
      </c>
      <c r="H13" s="33"/>
      <c r="I13" s="33"/>
      <c r="J13" s="33"/>
      <c r="K13" s="34"/>
    </row>
    <row r="14" spans="1:13" ht="15.75" thickBot="1" x14ac:dyDescent="0.3">
      <c r="A14" s="13"/>
      <c r="B14" s="10" t="s">
        <v>47</v>
      </c>
      <c r="C14" s="10">
        <v>-1.17</v>
      </c>
      <c r="D14" s="3">
        <v>-1.0900000000000001</v>
      </c>
      <c r="E14" s="10">
        <f>IF(C14,ABS(C14-D14),"Not Run")</f>
        <v>7.9999999999999849E-2</v>
      </c>
      <c r="F14" s="19">
        <v>0.6</v>
      </c>
      <c r="G14" s="28" t="str">
        <f t="shared" si="0"/>
        <v>PASS</v>
      </c>
      <c r="H14" s="33"/>
      <c r="I14" s="33"/>
      <c r="J14" s="33"/>
      <c r="K14" s="34"/>
    </row>
    <row r="15" spans="1:13" ht="15.75" thickBot="1" x14ac:dyDescent="0.3">
      <c r="A15" s="13" t="s">
        <v>41</v>
      </c>
      <c r="B15" s="10" t="s">
        <v>48</v>
      </c>
      <c r="C15" s="10">
        <v>5.0999999999999996</v>
      </c>
      <c r="D15" s="3">
        <v>5.16</v>
      </c>
      <c r="E15" s="10">
        <f>IF(C15,ABS(C15-D15),"Not Run")</f>
        <v>6.0000000000000497E-2</v>
      </c>
      <c r="F15" s="19">
        <v>0.6</v>
      </c>
      <c r="G15" s="28" t="str">
        <f t="shared" si="0"/>
        <v>PASS</v>
      </c>
      <c r="H15" s="33"/>
      <c r="I15" s="33"/>
      <c r="J15" s="33"/>
      <c r="K15" s="34"/>
    </row>
    <row r="16" spans="1:13" ht="15.75" thickBot="1" x14ac:dyDescent="0.3">
      <c r="A16" s="13" t="s">
        <v>42</v>
      </c>
      <c r="B16" s="10" t="s">
        <v>42</v>
      </c>
      <c r="C16" s="10">
        <v>337.28</v>
      </c>
      <c r="D16" s="3">
        <v>330</v>
      </c>
      <c r="E16" s="30">
        <f>IF(C16,ABS(C16-D16)/D16,"Not Run")</f>
        <v>2.2060606060605979E-2</v>
      </c>
      <c r="F16" s="29">
        <v>0.03</v>
      </c>
      <c r="G16" s="28" t="str">
        <f t="shared" si="0"/>
        <v>PASS</v>
      </c>
      <c r="H16" s="33"/>
      <c r="I16" s="33"/>
      <c r="J16" s="33"/>
      <c r="K16" s="34"/>
    </row>
    <row r="17" spans="1:11" ht="15.75" thickBot="1" x14ac:dyDescent="0.3">
      <c r="A17" s="13"/>
      <c r="B17" s="10" t="s">
        <v>49</v>
      </c>
      <c r="C17" s="10">
        <v>4512.28</v>
      </c>
      <c r="D17" s="3">
        <v>4412</v>
      </c>
      <c r="E17" s="30">
        <f>IF(C17,ABS(C17-D17)/D17,"Not Run")</f>
        <v>2.2728921124206651E-2</v>
      </c>
      <c r="F17" s="29">
        <v>0.03</v>
      </c>
      <c r="G17" s="28" t="str">
        <f t="shared" si="0"/>
        <v>PASS</v>
      </c>
      <c r="H17" s="33"/>
      <c r="I17" s="33"/>
      <c r="J17" s="33"/>
      <c r="K17" s="34"/>
    </row>
    <row r="18" spans="1:11" ht="15.75" thickBot="1" x14ac:dyDescent="0.3">
      <c r="A18" s="13" t="s">
        <v>57</v>
      </c>
      <c r="B18" s="10" t="s">
        <v>59</v>
      </c>
      <c r="C18" s="3">
        <v>80.069999999999993</v>
      </c>
      <c r="D18" s="3">
        <v>79.81</v>
      </c>
      <c r="E18" s="10">
        <f t="shared" ref="E18:E40" si="1">IF(C18,ABS(C18-D18),"Not Run")</f>
        <v>0.25999999999999091</v>
      </c>
      <c r="F18" s="19">
        <v>0.6</v>
      </c>
      <c r="G18" s="28" t="str">
        <f t="shared" si="0"/>
        <v>PASS</v>
      </c>
      <c r="H18" s="35"/>
      <c r="I18" s="36"/>
      <c r="J18" s="36"/>
      <c r="K18" s="37"/>
    </row>
    <row r="19" spans="1:11" ht="15.75" thickBot="1" x14ac:dyDescent="0.3">
      <c r="A19" s="13"/>
      <c r="B19" s="10" t="s">
        <v>60</v>
      </c>
      <c r="C19" s="21">
        <v>79.67</v>
      </c>
      <c r="D19" s="21">
        <v>80</v>
      </c>
      <c r="E19" s="10">
        <f t="shared" si="1"/>
        <v>0.32999999999999829</v>
      </c>
      <c r="F19" s="19">
        <v>0.6</v>
      </c>
      <c r="G19" s="28" t="str">
        <f t="shared" si="0"/>
        <v>PASS</v>
      </c>
      <c r="H19" s="33"/>
      <c r="I19" s="33"/>
      <c r="J19" s="33"/>
      <c r="K19" s="34"/>
    </row>
    <row r="20" spans="1:11" ht="15.75" thickBot="1" x14ac:dyDescent="0.3">
      <c r="A20" s="13"/>
      <c r="B20" s="10" t="s">
        <v>61</v>
      </c>
      <c r="C20" s="21">
        <v>79.930000000000007</v>
      </c>
      <c r="D20" s="21">
        <v>80.2</v>
      </c>
      <c r="E20" s="10">
        <f t="shared" si="1"/>
        <v>0.26999999999999602</v>
      </c>
      <c r="F20" s="19">
        <v>0.6</v>
      </c>
      <c r="G20" s="28" t="str">
        <f t="shared" ref="G20:G40" si="2">IF(E20 &lt;&gt; "Not Run", IF(F20, IF( E20&lt;=F20,"PASS","FAIL"),"No Tolerance"), "Not Run")</f>
        <v>PASS</v>
      </c>
      <c r="H20" s="33"/>
      <c r="I20" s="33"/>
      <c r="J20" s="33"/>
      <c r="K20" s="34"/>
    </row>
    <row r="21" spans="1:11" ht="15.75" thickBot="1" x14ac:dyDescent="0.3">
      <c r="A21" s="13"/>
      <c r="B21" s="10" t="s">
        <v>62</v>
      </c>
      <c r="C21" s="21">
        <v>80.11</v>
      </c>
      <c r="D21" s="21">
        <v>80.400000000000006</v>
      </c>
      <c r="E21" s="10">
        <f t="shared" si="1"/>
        <v>0.29000000000000625</v>
      </c>
      <c r="F21" s="19">
        <v>0.6</v>
      </c>
      <c r="G21" s="28" t="str">
        <f t="shared" si="2"/>
        <v>PASS</v>
      </c>
      <c r="H21" s="33"/>
      <c r="I21" s="33"/>
      <c r="J21" s="33"/>
      <c r="K21" s="34"/>
    </row>
    <row r="22" spans="1:11" ht="15.75" thickBot="1" x14ac:dyDescent="0.3">
      <c r="A22" s="13"/>
      <c r="B22" s="10" t="s">
        <v>63</v>
      </c>
      <c r="C22" s="21">
        <v>79.89</v>
      </c>
      <c r="D22" s="21">
        <v>80</v>
      </c>
      <c r="E22" s="10">
        <f t="shared" si="1"/>
        <v>0.10999999999999943</v>
      </c>
      <c r="F22" s="19">
        <v>0.6</v>
      </c>
      <c r="G22" s="28" t="str">
        <f t="shared" si="2"/>
        <v>PASS</v>
      </c>
      <c r="H22" s="33"/>
      <c r="I22" s="33"/>
      <c r="J22" s="33"/>
      <c r="K22" s="34"/>
    </row>
    <row r="23" spans="1:11" ht="15.75" thickBot="1" x14ac:dyDescent="0.3">
      <c r="A23" s="13"/>
      <c r="B23" s="10" t="s">
        <v>64</v>
      </c>
      <c r="C23" s="21">
        <v>80.27</v>
      </c>
      <c r="D23" s="21">
        <v>80.2</v>
      </c>
      <c r="E23" s="10">
        <f t="shared" si="1"/>
        <v>6.9999999999993179E-2</v>
      </c>
      <c r="F23" s="19">
        <v>0.6</v>
      </c>
      <c r="G23" s="28" t="str">
        <f t="shared" si="2"/>
        <v>PASS</v>
      </c>
      <c r="H23" s="33"/>
      <c r="I23" s="33"/>
      <c r="J23" s="33"/>
      <c r="K23" s="34"/>
    </row>
    <row r="24" spans="1:11" ht="15.75" thickBot="1" x14ac:dyDescent="0.3">
      <c r="A24" s="23" t="s">
        <v>43</v>
      </c>
      <c r="B24" s="20" t="s">
        <v>50</v>
      </c>
      <c r="C24" s="31">
        <v>8.0000000000000007E-5</v>
      </c>
      <c r="D24" s="31">
        <v>1E-4</v>
      </c>
      <c r="E24" s="10">
        <f t="shared" si="1"/>
        <v>1.9999999999999998E-5</v>
      </c>
      <c r="F24" s="32">
        <v>5.0000000000000001E-3</v>
      </c>
      <c r="G24" s="28" t="str">
        <f t="shared" si="2"/>
        <v>PASS</v>
      </c>
      <c r="H24" s="35"/>
      <c r="I24" s="36"/>
      <c r="J24" s="36"/>
      <c r="K24" s="37"/>
    </row>
    <row r="25" spans="1:11" ht="15.75" thickBot="1" x14ac:dyDescent="0.3">
      <c r="A25" s="13" t="s">
        <v>74</v>
      </c>
      <c r="B25" s="10" t="s">
        <v>66</v>
      </c>
      <c r="C25" s="30">
        <v>0.34200000000000003</v>
      </c>
      <c r="D25" s="30">
        <v>0.3664</v>
      </c>
      <c r="E25" s="30">
        <f t="shared" si="1"/>
        <v>2.4399999999999977E-2</v>
      </c>
      <c r="F25" s="30">
        <v>0.08</v>
      </c>
      <c r="G25" s="28" t="str">
        <f t="shared" si="2"/>
        <v>PASS</v>
      </c>
      <c r="H25" s="35"/>
      <c r="I25" s="36"/>
      <c r="J25" s="36"/>
      <c r="K25" s="37"/>
    </row>
    <row r="26" spans="1:11" ht="15.75" thickBot="1" x14ac:dyDescent="0.3">
      <c r="A26" s="13"/>
      <c r="B26" s="10" t="s">
        <v>67</v>
      </c>
      <c r="C26" s="30">
        <v>0.45</v>
      </c>
      <c r="D26" s="30">
        <v>0.43540000000000001</v>
      </c>
      <c r="E26" s="30">
        <f t="shared" si="1"/>
        <v>1.4600000000000002E-2</v>
      </c>
      <c r="F26" s="30">
        <v>0.08</v>
      </c>
      <c r="G26" s="28" t="str">
        <f t="shared" si="2"/>
        <v>PASS</v>
      </c>
      <c r="H26" s="35"/>
      <c r="I26" s="36"/>
      <c r="J26" s="36"/>
      <c r="K26" s="37"/>
    </row>
    <row r="27" spans="1:11" ht="15.75" thickBot="1" x14ac:dyDescent="0.3">
      <c r="A27" s="13"/>
      <c r="B27" s="10" t="s">
        <v>69</v>
      </c>
      <c r="C27" s="30">
        <v>8.0000000000000002E-3</v>
      </c>
      <c r="D27" s="30">
        <v>3.0099999999999998E-2</v>
      </c>
      <c r="E27" s="30">
        <f t="shared" si="1"/>
        <v>2.2099999999999998E-2</v>
      </c>
      <c r="F27" s="30">
        <v>0.08</v>
      </c>
      <c r="G27" s="28" t="str">
        <f t="shared" si="2"/>
        <v>PASS</v>
      </c>
      <c r="H27" s="35"/>
      <c r="I27" s="36"/>
      <c r="J27" s="36"/>
      <c r="K27" s="37"/>
    </row>
    <row r="28" spans="1:11" ht="15.75" thickBot="1" x14ac:dyDescent="0.3">
      <c r="A28" s="13"/>
      <c r="B28" s="10" t="s">
        <v>68</v>
      </c>
      <c r="C28" s="30">
        <v>2.1999999999999999E-2</v>
      </c>
      <c r="D28" s="30">
        <v>2.1399999999999999E-2</v>
      </c>
      <c r="E28" s="30">
        <f t="shared" si="1"/>
        <v>5.9999999999999984E-4</v>
      </c>
      <c r="F28" s="30">
        <v>0.08</v>
      </c>
      <c r="G28" s="28" t="str">
        <f t="shared" si="2"/>
        <v>PASS</v>
      </c>
      <c r="H28" s="35"/>
      <c r="I28" s="36"/>
      <c r="J28" s="36"/>
      <c r="K28" s="37"/>
    </row>
    <row r="29" spans="1:11" ht="15.75" thickBot="1" x14ac:dyDescent="0.3">
      <c r="A29" s="13"/>
      <c r="B29" s="10" t="s">
        <v>70</v>
      </c>
      <c r="C29" s="30">
        <v>0.20100000000000001</v>
      </c>
      <c r="D29" s="30">
        <v>0.24979999999999999</v>
      </c>
      <c r="E29" s="30">
        <f t="shared" si="1"/>
        <v>4.8799999999999982E-2</v>
      </c>
      <c r="F29" s="30">
        <v>0.08</v>
      </c>
      <c r="G29" s="28" t="str">
        <f t="shared" si="2"/>
        <v>PASS</v>
      </c>
      <c r="H29" s="35"/>
      <c r="I29" s="36"/>
      <c r="J29" s="36"/>
      <c r="K29" s="37"/>
    </row>
    <row r="30" spans="1:11" ht="15.75" thickBot="1" x14ac:dyDescent="0.3">
      <c r="A30" s="13"/>
      <c r="B30" s="10" t="s">
        <v>71</v>
      </c>
      <c r="C30" s="30">
        <v>9.1999999999999998E-2</v>
      </c>
      <c r="D30" s="30">
        <v>9.1999999999999998E-2</v>
      </c>
      <c r="E30" s="30">
        <f t="shared" si="1"/>
        <v>0</v>
      </c>
      <c r="F30" s="30">
        <v>0.08</v>
      </c>
      <c r="G30" s="28" t="str">
        <f t="shared" si="2"/>
        <v>PASS</v>
      </c>
      <c r="H30" s="35"/>
      <c r="I30" s="36"/>
      <c r="J30" s="36"/>
      <c r="K30" s="37"/>
    </row>
    <row r="31" spans="1:11" ht="15.75" thickBot="1" x14ac:dyDescent="0.3">
      <c r="A31" s="13"/>
      <c r="B31" s="10" t="s">
        <v>72</v>
      </c>
      <c r="C31" s="30">
        <v>7.0000000000000007E-2</v>
      </c>
      <c r="D31" s="30">
        <v>5.9799999999999999E-2</v>
      </c>
      <c r="E31" s="30">
        <f t="shared" si="1"/>
        <v>1.0200000000000008E-2</v>
      </c>
      <c r="F31" s="30">
        <v>0.08</v>
      </c>
      <c r="G31" s="28" t="str">
        <f t="shared" si="2"/>
        <v>PASS</v>
      </c>
      <c r="H31" s="35"/>
      <c r="I31" s="36"/>
      <c r="J31" s="36"/>
      <c r="K31" s="37"/>
    </row>
    <row r="32" spans="1:11" ht="15.75" thickBot="1" x14ac:dyDescent="0.3">
      <c r="A32" s="13"/>
      <c r="B32" s="10" t="s">
        <v>73</v>
      </c>
      <c r="C32" s="30">
        <v>1.9E-2</v>
      </c>
      <c r="D32" s="30">
        <v>2.64E-2</v>
      </c>
      <c r="E32" s="30">
        <f t="shared" si="1"/>
        <v>7.4000000000000003E-3</v>
      </c>
      <c r="F32" s="30">
        <v>0.08</v>
      </c>
      <c r="G32" s="28" t="str">
        <f t="shared" si="2"/>
        <v>PASS</v>
      </c>
      <c r="H32" s="35"/>
      <c r="I32" s="36"/>
      <c r="J32" s="36"/>
      <c r="K32" s="37"/>
    </row>
    <row r="33" spans="1:11" ht="15.75" thickBot="1" x14ac:dyDescent="0.3">
      <c r="A33" s="13" t="s">
        <v>58</v>
      </c>
      <c r="B33" s="10" t="s">
        <v>66</v>
      </c>
      <c r="C33" s="30">
        <v>0.49940000000000001</v>
      </c>
      <c r="D33" s="30">
        <v>0.49130000000000001</v>
      </c>
      <c r="E33" s="30">
        <f t="shared" si="1"/>
        <v>8.0999999999999961E-3</v>
      </c>
      <c r="F33" s="30">
        <v>0.08</v>
      </c>
      <c r="G33" s="28" t="str">
        <f t="shared" si="2"/>
        <v>PASS</v>
      </c>
      <c r="H33" s="35"/>
      <c r="I33" s="36"/>
      <c r="J33" s="36"/>
      <c r="K33" s="37"/>
    </row>
    <row r="34" spans="1:11" ht="15.75" thickBot="1" x14ac:dyDescent="0.3">
      <c r="A34" s="13"/>
      <c r="B34" s="10" t="s">
        <v>67</v>
      </c>
      <c r="C34" s="30">
        <v>0.4098</v>
      </c>
      <c r="D34" s="30">
        <v>0.42130000000000001</v>
      </c>
      <c r="E34" s="30">
        <f t="shared" si="1"/>
        <v>1.150000000000001E-2</v>
      </c>
      <c r="F34" s="30">
        <v>0.08</v>
      </c>
      <c r="G34" s="28" t="str">
        <f t="shared" si="2"/>
        <v>PASS</v>
      </c>
      <c r="H34" s="35" t="s">
        <v>77</v>
      </c>
      <c r="I34" s="36"/>
      <c r="J34" s="36"/>
      <c r="K34" s="37"/>
    </row>
    <row r="35" spans="1:11" ht="15.75" thickBot="1" x14ac:dyDescent="0.3">
      <c r="A35" s="13"/>
      <c r="B35" s="10" t="s">
        <v>69</v>
      </c>
      <c r="C35" s="30">
        <v>7.2599999999999998E-2</v>
      </c>
      <c r="D35" s="30">
        <v>0.13009999999999999</v>
      </c>
      <c r="E35" s="30">
        <f t="shared" si="1"/>
        <v>5.7499999999999996E-2</v>
      </c>
      <c r="F35" s="30">
        <v>0.08</v>
      </c>
      <c r="G35" s="28" t="str">
        <f t="shared" si="2"/>
        <v>PASS</v>
      </c>
      <c r="H35" s="35" t="s">
        <v>76</v>
      </c>
      <c r="I35" s="36"/>
      <c r="J35" s="36"/>
      <c r="K35" s="37"/>
    </row>
    <row r="36" spans="1:11" ht="15.75" thickBot="1" x14ac:dyDescent="0.3">
      <c r="A36" s="13"/>
      <c r="B36" s="10" t="s">
        <v>68</v>
      </c>
      <c r="C36" s="30">
        <v>3.56E-2</v>
      </c>
      <c r="D36" s="30">
        <v>3.1E-2</v>
      </c>
      <c r="E36" s="30">
        <f t="shared" si="1"/>
        <v>4.5999999999999999E-3</v>
      </c>
      <c r="F36" s="30">
        <v>0.08</v>
      </c>
      <c r="G36" s="28" t="str">
        <f t="shared" si="2"/>
        <v>PASS</v>
      </c>
      <c r="H36" s="35"/>
      <c r="I36" s="36"/>
      <c r="J36" s="36"/>
      <c r="K36" s="37"/>
    </row>
    <row r="37" spans="1:11" ht="15.75" thickBot="1" x14ac:dyDescent="0.3">
      <c r="A37" s="13"/>
      <c r="B37" s="10" t="s">
        <v>70</v>
      </c>
      <c r="C37" s="30">
        <v>0.3221</v>
      </c>
      <c r="D37" s="30">
        <v>0.26019999999999999</v>
      </c>
      <c r="E37" s="30">
        <f t="shared" si="1"/>
        <v>6.1900000000000011E-2</v>
      </c>
      <c r="F37" s="30">
        <v>0.08</v>
      </c>
      <c r="G37" s="28" t="str">
        <f t="shared" si="2"/>
        <v>PASS</v>
      </c>
      <c r="H37" s="35" t="s">
        <v>76</v>
      </c>
      <c r="I37" s="36"/>
      <c r="J37" s="36"/>
      <c r="K37" s="37"/>
    </row>
    <row r="38" spans="1:11" ht="15.75" thickBot="1" x14ac:dyDescent="0.3">
      <c r="A38" s="13"/>
      <c r="B38" s="10" t="s">
        <v>71</v>
      </c>
      <c r="C38" s="30">
        <v>0.1123</v>
      </c>
      <c r="D38" s="30">
        <v>0.125</v>
      </c>
      <c r="E38" s="30">
        <f t="shared" si="1"/>
        <v>1.2700000000000003E-2</v>
      </c>
      <c r="F38" s="30">
        <v>0.08</v>
      </c>
      <c r="G38" s="28" t="str">
        <f t="shared" si="2"/>
        <v>PASS</v>
      </c>
      <c r="H38" s="35"/>
      <c r="I38" s="36"/>
      <c r="J38" s="36"/>
      <c r="K38" s="37"/>
    </row>
    <row r="39" spans="1:11" ht="15.75" thickBot="1" x14ac:dyDescent="0.3">
      <c r="A39" s="13"/>
      <c r="B39" s="10" t="s">
        <v>72</v>
      </c>
      <c r="C39" s="30">
        <v>7.4899999999999994E-2</v>
      </c>
      <c r="D39" s="30">
        <v>0.1227</v>
      </c>
      <c r="E39" s="30">
        <f t="shared" si="1"/>
        <v>4.7800000000000009E-2</v>
      </c>
      <c r="F39" s="30">
        <v>0.08</v>
      </c>
      <c r="G39" s="28" t="str">
        <f t="shared" si="2"/>
        <v>PASS</v>
      </c>
      <c r="H39" s="35"/>
      <c r="I39" s="36"/>
      <c r="J39" s="36"/>
      <c r="K39" s="37"/>
    </row>
    <row r="40" spans="1:11" ht="15.75" thickBot="1" x14ac:dyDescent="0.3">
      <c r="A40" s="14"/>
      <c r="B40" s="15" t="s">
        <v>73</v>
      </c>
      <c r="C40" s="49">
        <v>4.1000000000000003E-3</v>
      </c>
      <c r="D40" s="49">
        <v>3.0300000000000001E-2</v>
      </c>
      <c r="E40" s="30">
        <f t="shared" si="1"/>
        <v>2.6200000000000001E-2</v>
      </c>
      <c r="F40" s="30">
        <v>0.08</v>
      </c>
      <c r="G40" s="28" t="str">
        <f t="shared" si="2"/>
        <v>PASS</v>
      </c>
      <c r="H40" s="35" t="s">
        <v>76</v>
      </c>
      <c r="I40" s="36"/>
      <c r="J40" s="36"/>
      <c r="K40" s="37"/>
    </row>
  </sheetData>
  <mergeCells count="31">
    <mergeCell ref="H34:K34"/>
    <mergeCell ref="H40:K40"/>
    <mergeCell ref="H35:K35"/>
    <mergeCell ref="H36:K36"/>
    <mergeCell ref="H37:K37"/>
    <mergeCell ref="H38:K38"/>
    <mergeCell ref="H39:K39"/>
    <mergeCell ref="H30:K30"/>
    <mergeCell ref="H31:K31"/>
    <mergeCell ref="H32:K32"/>
    <mergeCell ref="H33:K33"/>
    <mergeCell ref="H25:K25"/>
    <mergeCell ref="H26:K26"/>
    <mergeCell ref="H27:K27"/>
    <mergeCell ref="H28:K28"/>
    <mergeCell ref="H29:K29"/>
    <mergeCell ref="H23:K23"/>
    <mergeCell ref="H24:K24"/>
    <mergeCell ref="H11:K11"/>
    <mergeCell ref="H18:K18"/>
    <mergeCell ref="E1:M3"/>
    <mergeCell ref="H12:K12"/>
    <mergeCell ref="H13:K13"/>
    <mergeCell ref="H14:K14"/>
    <mergeCell ref="H15:K15"/>
    <mergeCell ref="H16:K16"/>
    <mergeCell ref="H17:K17"/>
    <mergeCell ref="H19:K19"/>
    <mergeCell ref="H20:K20"/>
    <mergeCell ref="H21:K21"/>
    <mergeCell ref="H22:K22"/>
  </mergeCells>
  <conditionalFormatting sqref="G12:G40">
    <cfRule type="cellIs" dxfId="15" priority="1" operator="equal">
      <formula>"No Tolerance"</formula>
    </cfRule>
    <cfRule type="cellIs" dxfId="14" priority="2" operator="equal">
      <formula>"Not Run"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778D-5EB5-4889-A075-77A66F89D068}">
  <dimension ref="A1:M40"/>
  <sheetViews>
    <sheetView tabSelected="1" topLeftCell="A17" zoomScale="115" zoomScaleNormal="115" workbookViewId="0">
      <selection activeCell="D24" sqref="D24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9.425781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28</v>
      </c>
      <c r="B1" s="3" t="s">
        <v>80</v>
      </c>
      <c r="D1" s="4" t="s">
        <v>29</v>
      </c>
      <c r="E1" s="41" t="s">
        <v>81</v>
      </c>
      <c r="F1" s="41"/>
      <c r="G1" s="41"/>
      <c r="H1" s="41"/>
      <c r="I1" s="41"/>
      <c r="J1" s="41"/>
      <c r="K1" s="41"/>
      <c r="L1" s="41"/>
      <c r="M1" s="42"/>
    </row>
    <row r="2" spans="1:13" x14ac:dyDescent="0.25">
      <c r="D2" s="5"/>
      <c r="E2" s="43"/>
      <c r="F2" s="43"/>
      <c r="G2" s="43"/>
      <c r="H2" s="43"/>
      <c r="I2" s="43"/>
      <c r="J2" s="43"/>
      <c r="K2" s="43"/>
      <c r="L2" s="43"/>
      <c r="M2" s="44"/>
    </row>
    <row r="3" spans="1:13" ht="15.75" thickBot="1" x14ac:dyDescent="0.3">
      <c r="A3" s="6" t="s">
        <v>36</v>
      </c>
      <c r="B3" s="3" t="s">
        <v>75</v>
      </c>
      <c r="D3" s="7"/>
      <c r="E3" s="45"/>
      <c r="F3" s="45"/>
      <c r="G3" s="45"/>
      <c r="H3" s="45"/>
      <c r="I3" s="45"/>
      <c r="J3" s="45"/>
      <c r="K3" s="45"/>
      <c r="L3" s="45"/>
      <c r="M3" s="46"/>
    </row>
    <row r="4" spans="1:13" x14ac:dyDescent="0.25">
      <c r="A4" s="8" t="s">
        <v>32</v>
      </c>
      <c r="B4" s="3" t="s">
        <v>37</v>
      </c>
      <c r="D4" s="52"/>
      <c r="E4" s="52"/>
    </row>
    <row r="5" spans="1:13" x14ac:dyDescent="0.25">
      <c r="A5" s="8" t="s">
        <v>34</v>
      </c>
      <c r="B5" s="9">
        <v>45547</v>
      </c>
      <c r="D5" s="52"/>
      <c r="E5" s="52"/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54" t="s">
        <v>30</v>
      </c>
      <c r="E6" s="55" t="s">
        <v>82</v>
      </c>
    </row>
    <row r="7" spans="1:13" x14ac:dyDescent="0.25">
      <c r="D7" s="51" t="s">
        <v>33</v>
      </c>
      <c r="E7" s="59">
        <v>45447</v>
      </c>
      <c r="F7" s="17"/>
      <c r="G7" s="17"/>
    </row>
    <row r="8" spans="1:13" x14ac:dyDescent="0.25">
      <c r="D8" s="58" t="s">
        <v>35</v>
      </c>
      <c r="E8" s="10" t="s">
        <v>25</v>
      </c>
    </row>
    <row r="10" spans="1:13" ht="15.75" thickBot="1" x14ac:dyDescent="0.3"/>
    <row r="11" spans="1:13" ht="30.75" thickBot="1" x14ac:dyDescent="0.3">
      <c r="A11" s="11" t="s">
        <v>38</v>
      </c>
      <c r="B11" s="12" t="s">
        <v>44</v>
      </c>
      <c r="C11" s="12" t="s">
        <v>51</v>
      </c>
      <c r="D11" s="12" t="s">
        <v>52</v>
      </c>
      <c r="E11" s="12" t="s">
        <v>53</v>
      </c>
      <c r="F11" s="12" t="s">
        <v>54</v>
      </c>
      <c r="G11" s="12" t="s">
        <v>55</v>
      </c>
      <c r="H11" s="38" t="s">
        <v>56</v>
      </c>
      <c r="I11" s="39"/>
      <c r="J11" s="39"/>
      <c r="K11" s="40"/>
    </row>
    <row r="12" spans="1:13" ht="15.75" thickBot="1" x14ac:dyDescent="0.3">
      <c r="A12" s="24" t="s">
        <v>39</v>
      </c>
      <c r="B12" s="25" t="s">
        <v>45</v>
      </c>
      <c r="C12" s="26">
        <v>0.94410000000000005</v>
      </c>
      <c r="D12" s="27">
        <v>0.9496</v>
      </c>
      <c r="E12" s="26">
        <f>IF(C12,ABS(C12-D12)/D12,"Not Run")</f>
        <v>5.7919123841616987E-3</v>
      </c>
      <c r="F12" s="27">
        <v>0.01</v>
      </c>
      <c r="G12" s="28" t="str">
        <f t="shared" ref="G12:G40" si="0">IF(E12 &lt;&gt; "Not Run", IF(F12, IF( E12&lt;=F12,"PASS","FAIL"),"No Tolerance"), "Not Run")</f>
        <v>PASS</v>
      </c>
      <c r="H12" s="47"/>
      <c r="I12" s="47"/>
      <c r="J12" s="47"/>
      <c r="K12" s="48"/>
    </row>
    <row r="13" spans="1:13" ht="15.75" thickBot="1" x14ac:dyDescent="0.3">
      <c r="A13" s="13" t="s">
        <v>40</v>
      </c>
      <c r="B13" s="10" t="s">
        <v>46</v>
      </c>
      <c r="C13" s="10">
        <v>1.17</v>
      </c>
      <c r="D13" s="3">
        <v>1.05</v>
      </c>
      <c r="E13" s="10">
        <f>IF(C13,ABS(C13-D13),"Not Run")</f>
        <v>0.11999999999999988</v>
      </c>
      <c r="F13" s="19">
        <v>0.6</v>
      </c>
      <c r="G13" s="28" t="str">
        <f t="shared" si="0"/>
        <v>PASS</v>
      </c>
      <c r="H13" s="33"/>
      <c r="I13" s="33"/>
      <c r="J13" s="33"/>
      <c r="K13" s="34"/>
    </row>
    <row r="14" spans="1:13" ht="15.75" thickBot="1" x14ac:dyDescent="0.3">
      <c r="A14" s="13"/>
      <c r="B14" s="10" t="s">
        <v>47</v>
      </c>
      <c r="C14" s="10">
        <v>0.2</v>
      </c>
      <c r="D14" s="3">
        <v>0.01</v>
      </c>
      <c r="E14" s="10">
        <f>IF(C14,ABS(C14-D14),"Not Run")</f>
        <v>0.19</v>
      </c>
      <c r="F14" s="19">
        <v>0.6</v>
      </c>
      <c r="G14" s="28" t="str">
        <f t="shared" si="0"/>
        <v>PASS</v>
      </c>
      <c r="H14" s="33"/>
      <c r="I14" s="33"/>
      <c r="J14" s="33"/>
      <c r="K14" s="34"/>
    </row>
    <row r="15" spans="1:13" ht="15.75" thickBot="1" x14ac:dyDescent="0.3">
      <c r="A15" s="13" t="s">
        <v>41</v>
      </c>
      <c r="B15" s="10" t="s">
        <v>48</v>
      </c>
      <c r="C15" s="10">
        <v>5.08</v>
      </c>
      <c r="D15" s="3">
        <v>5.2</v>
      </c>
      <c r="E15" s="10">
        <f>IF(C15,ABS(C15-D15),"Not Run")</f>
        <v>0.12000000000000011</v>
      </c>
      <c r="F15" s="19">
        <v>0.6</v>
      </c>
      <c r="G15" s="28" t="str">
        <f t="shared" si="0"/>
        <v>PASS</v>
      </c>
      <c r="H15" s="33"/>
      <c r="I15" s="33"/>
      <c r="J15" s="33"/>
      <c r="K15" s="34"/>
    </row>
    <row r="16" spans="1:13" ht="15.75" thickBot="1" x14ac:dyDescent="0.3">
      <c r="A16" s="13" t="s">
        <v>42</v>
      </c>
      <c r="B16" s="10" t="s">
        <v>42</v>
      </c>
      <c r="C16" s="10">
        <v>286.56</v>
      </c>
      <c r="D16" s="3">
        <v>276.39999999999998</v>
      </c>
      <c r="E16" s="30">
        <f>IF(C16,ABS(C16-D16)/D16,"Not Run")</f>
        <v>3.6758321273516734E-2</v>
      </c>
      <c r="F16" s="29">
        <v>0.03</v>
      </c>
      <c r="G16" s="28" t="str">
        <f t="shared" si="0"/>
        <v>FAIL</v>
      </c>
      <c r="H16" s="33"/>
      <c r="I16" s="33"/>
      <c r="J16" s="33"/>
      <c r="K16" s="34"/>
    </row>
    <row r="17" spans="1:11" ht="15.75" thickBot="1" x14ac:dyDescent="0.3">
      <c r="A17" s="13"/>
      <c r="B17" s="10" t="s">
        <v>49</v>
      </c>
      <c r="C17" s="10">
        <v>3925.42</v>
      </c>
      <c r="D17" s="3">
        <v>3783</v>
      </c>
      <c r="E17" s="30">
        <f>IF(C17,ABS(C17-D17)/D17,"Not Run")</f>
        <v>3.7647369812318282E-2</v>
      </c>
      <c r="F17" s="29">
        <v>0.03</v>
      </c>
      <c r="G17" s="28" t="str">
        <f t="shared" si="0"/>
        <v>FAIL</v>
      </c>
      <c r="H17" s="33"/>
      <c r="I17" s="33"/>
      <c r="J17" s="33"/>
      <c r="K17" s="34"/>
    </row>
    <row r="18" spans="1:11" ht="15.75" thickBot="1" x14ac:dyDescent="0.3">
      <c r="A18" s="13" t="s">
        <v>57</v>
      </c>
      <c r="B18" s="10" t="s">
        <v>59</v>
      </c>
      <c r="C18" s="3">
        <v>79.66</v>
      </c>
      <c r="D18" s="3">
        <v>80.03</v>
      </c>
      <c r="E18" s="10">
        <f t="shared" ref="E18:E40" si="1">IF(C18,ABS(C18-D18),"Not Run")</f>
        <v>0.37000000000000455</v>
      </c>
      <c r="F18" s="19">
        <v>0.6</v>
      </c>
      <c r="G18" s="28" t="str">
        <f t="shared" si="0"/>
        <v>PASS</v>
      </c>
      <c r="H18" s="35"/>
      <c r="I18" s="36"/>
      <c r="J18" s="36"/>
      <c r="K18" s="37"/>
    </row>
    <row r="19" spans="1:11" ht="15.75" thickBot="1" x14ac:dyDescent="0.3">
      <c r="A19" s="13"/>
      <c r="B19" s="10" t="s">
        <v>60</v>
      </c>
      <c r="C19" s="21">
        <v>79.87</v>
      </c>
      <c r="D19" s="21">
        <v>79.72</v>
      </c>
      <c r="E19" s="10">
        <f t="shared" si="1"/>
        <v>0.15000000000000568</v>
      </c>
      <c r="F19" s="19">
        <v>0.6</v>
      </c>
      <c r="G19" s="28" t="str">
        <f t="shared" si="0"/>
        <v>PASS</v>
      </c>
      <c r="H19" s="33"/>
      <c r="I19" s="33"/>
      <c r="J19" s="33"/>
      <c r="K19" s="34"/>
    </row>
    <row r="20" spans="1:11" ht="15.75" thickBot="1" x14ac:dyDescent="0.3">
      <c r="A20" s="13"/>
      <c r="B20" s="10" t="s">
        <v>61</v>
      </c>
      <c r="C20" s="21">
        <v>79.64</v>
      </c>
      <c r="D20" s="21">
        <v>80.010000000000005</v>
      </c>
      <c r="E20" s="10">
        <f t="shared" si="1"/>
        <v>0.37000000000000455</v>
      </c>
      <c r="F20" s="19">
        <v>0.6</v>
      </c>
      <c r="G20" s="28" t="str">
        <f t="shared" si="0"/>
        <v>PASS</v>
      </c>
      <c r="H20" s="33"/>
      <c r="I20" s="33"/>
      <c r="J20" s="33"/>
      <c r="K20" s="34"/>
    </row>
    <row r="21" spans="1:11" ht="15.75" thickBot="1" x14ac:dyDescent="0.3">
      <c r="A21" s="13"/>
      <c r="B21" s="10" t="s">
        <v>62</v>
      </c>
      <c r="C21" s="21">
        <v>79.72</v>
      </c>
      <c r="D21" s="21">
        <v>79.13</v>
      </c>
      <c r="E21" s="10">
        <f t="shared" si="1"/>
        <v>0.59000000000000341</v>
      </c>
      <c r="F21" s="19">
        <v>0.6</v>
      </c>
      <c r="G21" s="28" t="str">
        <f t="shared" si="0"/>
        <v>PASS</v>
      </c>
      <c r="H21" s="33"/>
      <c r="I21" s="33"/>
      <c r="J21" s="33"/>
      <c r="K21" s="34"/>
    </row>
    <row r="22" spans="1:11" ht="15.75" thickBot="1" x14ac:dyDescent="0.3">
      <c r="A22" s="13"/>
      <c r="B22" s="10" t="s">
        <v>63</v>
      </c>
      <c r="C22" s="21">
        <v>79.8</v>
      </c>
      <c r="D22" s="21">
        <v>79.430000000000007</v>
      </c>
      <c r="E22" s="10">
        <f t="shared" si="1"/>
        <v>0.36999999999999034</v>
      </c>
      <c r="F22" s="19">
        <v>0.6</v>
      </c>
      <c r="G22" s="28" t="str">
        <f t="shared" si="0"/>
        <v>PASS</v>
      </c>
      <c r="H22" s="33"/>
      <c r="I22" s="33"/>
      <c r="J22" s="33"/>
      <c r="K22" s="34"/>
    </row>
    <row r="23" spans="1:11" ht="15.75" thickBot="1" x14ac:dyDescent="0.3">
      <c r="A23" s="13"/>
      <c r="B23" s="10" t="s">
        <v>64</v>
      </c>
      <c r="C23" s="21">
        <v>79.95</v>
      </c>
      <c r="D23" s="21">
        <v>80.2</v>
      </c>
      <c r="E23" s="10">
        <f t="shared" si="1"/>
        <v>0.25</v>
      </c>
      <c r="F23" s="19">
        <v>0.6</v>
      </c>
      <c r="G23" s="28" t="str">
        <f t="shared" si="0"/>
        <v>PASS</v>
      </c>
      <c r="H23" s="33"/>
      <c r="I23" s="33"/>
      <c r="J23" s="33"/>
      <c r="K23" s="34"/>
    </row>
    <row r="24" spans="1:11" ht="15.75" thickBot="1" x14ac:dyDescent="0.3">
      <c r="A24" s="23" t="s">
        <v>43</v>
      </c>
      <c r="B24" s="20" t="s">
        <v>50</v>
      </c>
      <c r="C24" s="31">
        <v>2.3000000000000001E-4</v>
      </c>
      <c r="D24" s="63">
        <v>4.0000000000000001E-3</v>
      </c>
      <c r="E24" s="10">
        <f t="shared" si="1"/>
        <v>3.7699999999999999E-3</v>
      </c>
      <c r="F24" s="32">
        <v>5.0000000000000001E-3</v>
      </c>
      <c r="G24" s="28" t="str">
        <f t="shared" si="0"/>
        <v>PASS</v>
      </c>
      <c r="H24" s="35"/>
      <c r="I24" s="36"/>
      <c r="J24" s="36"/>
      <c r="K24" s="37"/>
    </row>
    <row r="25" spans="1:11" ht="15.75" thickBot="1" x14ac:dyDescent="0.3">
      <c r="A25" s="13" t="s">
        <v>74</v>
      </c>
      <c r="B25" s="10" t="s">
        <v>66</v>
      </c>
      <c r="C25" s="30"/>
      <c r="D25" s="30"/>
      <c r="E25" s="30" t="str">
        <f t="shared" si="1"/>
        <v>Not Run</v>
      </c>
      <c r="F25" s="30">
        <v>0.08</v>
      </c>
      <c r="G25" s="28" t="str">
        <f t="shared" si="0"/>
        <v>Not Run</v>
      </c>
      <c r="H25" s="35"/>
      <c r="I25" s="36"/>
      <c r="J25" s="36"/>
      <c r="K25" s="37"/>
    </row>
    <row r="26" spans="1:11" ht="15.75" thickBot="1" x14ac:dyDescent="0.3">
      <c r="A26" s="13"/>
      <c r="B26" s="10" t="s">
        <v>67</v>
      </c>
      <c r="C26" s="30"/>
      <c r="D26" s="30"/>
      <c r="E26" s="30" t="str">
        <f t="shared" si="1"/>
        <v>Not Run</v>
      </c>
      <c r="F26" s="30">
        <v>0.08</v>
      </c>
      <c r="G26" s="28" t="str">
        <f t="shared" si="0"/>
        <v>Not Run</v>
      </c>
      <c r="H26" s="35"/>
      <c r="I26" s="36"/>
      <c r="J26" s="36"/>
      <c r="K26" s="37"/>
    </row>
    <row r="27" spans="1:11" ht="15.75" thickBot="1" x14ac:dyDescent="0.3">
      <c r="A27" s="13"/>
      <c r="B27" s="10" t="s">
        <v>69</v>
      </c>
      <c r="C27" s="30"/>
      <c r="D27" s="30"/>
      <c r="E27" s="30" t="str">
        <f t="shared" si="1"/>
        <v>Not Run</v>
      </c>
      <c r="F27" s="30">
        <v>0.08</v>
      </c>
      <c r="G27" s="28" t="str">
        <f t="shared" si="0"/>
        <v>Not Run</v>
      </c>
      <c r="H27" s="35"/>
      <c r="I27" s="36"/>
      <c r="J27" s="36"/>
      <c r="K27" s="37"/>
    </row>
    <row r="28" spans="1:11" ht="15.75" thickBot="1" x14ac:dyDescent="0.3">
      <c r="A28" s="13"/>
      <c r="B28" s="10" t="s">
        <v>68</v>
      </c>
      <c r="C28" s="30"/>
      <c r="D28" s="30"/>
      <c r="E28" s="30" t="str">
        <f t="shared" si="1"/>
        <v>Not Run</v>
      </c>
      <c r="F28" s="30">
        <v>0.08</v>
      </c>
      <c r="G28" s="28" t="str">
        <f t="shared" si="0"/>
        <v>Not Run</v>
      </c>
      <c r="H28" s="35"/>
      <c r="I28" s="36"/>
      <c r="J28" s="36"/>
      <c r="K28" s="37"/>
    </row>
    <row r="29" spans="1:11" ht="15.75" thickBot="1" x14ac:dyDescent="0.3">
      <c r="A29" s="13"/>
      <c r="B29" s="10" t="s">
        <v>70</v>
      </c>
      <c r="C29" s="30"/>
      <c r="D29" s="30"/>
      <c r="E29" s="30" t="str">
        <f t="shared" si="1"/>
        <v>Not Run</v>
      </c>
      <c r="F29" s="30">
        <v>0.08</v>
      </c>
      <c r="G29" s="28" t="str">
        <f t="shared" si="0"/>
        <v>Not Run</v>
      </c>
      <c r="H29" s="35"/>
      <c r="I29" s="36"/>
      <c r="J29" s="36"/>
      <c r="K29" s="37"/>
    </row>
    <row r="30" spans="1:11" ht="15.75" thickBot="1" x14ac:dyDescent="0.3">
      <c r="A30" s="13"/>
      <c r="B30" s="10" t="s">
        <v>71</v>
      </c>
      <c r="C30" s="30"/>
      <c r="D30" s="30"/>
      <c r="E30" s="30" t="str">
        <f t="shared" si="1"/>
        <v>Not Run</v>
      </c>
      <c r="F30" s="30">
        <v>0.08</v>
      </c>
      <c r="G30" s="28" t="str">
        <f t="shared" si="0"/>
        <v>Not Run</v>
      </c>
      <c r="H30" s="35"/>
      <c r="I30" s="36"/>
      <c r="J30" s="36"/>
      <c r="K30" s="37"/>
    </row>
    <row r="31" spans="1:11" ht="15.75" thickBot="1" x14ac:dyDescent="0.3">
      <c r="A31" s="13"/>
      <c r="B31" s="10" t="s">
        <v>72</v>
      </c>
      <c r="C31" s="30"/>
      <c r="D31" s="30"/>
      <c r="E31" s="30" t="str">
        <f t="shared" si="1"/>
        <v>Not Run</v>
      </c>
      <c r="F31" s="30">
        <v>0.08</v>
      </c>
      <c r="G31" s="28" t="str">
        <f t="shared" si="0"/>
        <v>Not Run</v>
      </c>
      <c r="H31" s="35"/>
      <c r="I31" s="36"/>
      <c r="J31" s="36"/>
      <c r="K31" s="37"/>
    </row>
    <row r="32" spans="1:11" ht="15.75" thickBot="1" x14ac:dyDescent="0.3">
      <c r="A32" s="13"/>
      <c r="B32" s="10" t="s">
        <v>73</v>
      </c>
      <c r="C32" s="30"/>
      <c r="D32" s="30"/>
      <c r="E32" s="30" t="str">
        <f t="shared" si="1"/>
        <v>Not Run</v>
      </c>
      <c r="F32" s="30">
        <v>0.08</v>
      </c>
      <c r="G32" s="28" t="str">
        <f t="shared" si="0"/>
        <v>Not Run</v>
      </c>
      <c r="H32" s="35"/>
      <c r="I32" s="36"/>
      <c r="J32" s="36"/>
      <c r="K32" s="37"/>
    </row>
    <row r="33" spans="1:11" ht="15.75" thickBot="1" x14ac:dyDescent="0.3">
      <c r="A33" s="13" t="s">
        <v>58</v>
      </c>
      <c r="B33" s="10" t="s">
        <v>66</v>
      </c>
      <c r="C33" s="30">
        <v>0.72540000000000004</v>
      </c>
      <c r="D33" s="30">
        <v>0.76600000000000001</v>
      </c>
      <c r="E33" s="30">
        <f t="shared" si="1"/>
        <v>4.0599999999999969E-2</v>
      </c>
      <c r="F33" s="30">
        <v>0.08</v>
      </c>
      <c r="G33" s="28" t="str">
        <f t="shared" si="0"/>
        <v>PASS</v>
      </c>
      <c r="H33" s="35"/>
      <c r="I33" s="36"/>
      <c r="J33" s="36"/>
      <c r="K33" s="37"/>
    </row>
    <row r="34" spans="1:11" ht="15.75" thickBot="1" x14ac:dyDescent="0.3">
      <c r="A34" s="13"/>
      <c r="B34" s="10" t="s">
        <v>67</v>
      </c>
      <c r="C34" s="30">
        <v>0.32150000000000001</v>
      </c>
      <c r="D34" s="30">
        <v>0.29749999999999999</v>
      </c>
      <c r="E34" s="30">
        <f>IF(C34,ABS(C34-D34),"Not Run")</f>
        <v>2.4000000000000021E-2</v>
      </c>
      <c r="F34" s="30">
        <v>0.08</v>
      </c>
      <c r="G34" s="28" t="str">
        <f t="shared" si="0"/>
        <v>PASS</v>
      </c>
      <c r="H34" s="35"/>
      <c r="I34" s="36"/>
      <c r="J34" s="36"/>
      <c r="K34" s="37"/>
    </row>
    <row r="35" spans="1:11" ht="15.75" thickBot="1" x14ac:dyDescent="0.3">
      <c r="A35" s="13"/>
      <c r="B35" s="10" t="s">
        <v>69</v>
      </c>
      <c r="C35" s="30">
        <v>8.8700000000000001E-2</v>
      </c>
      <c r="D35" s="30">
        <v>6.7900000000000002E-2</v>
      </c>
      <c r="E35" s="30">
        <f>IF(C35,ABS(C35-D35),"Not Run")</f>
        <v>2.0799999999999999E-2</v>
      </c>
      <c r="F35" s="30">
        <v>0.08</v>
      </c>
      <c r="G35" s="28" t="str">
        <f t="shared" si="0"/>
        <v>PASS</v>
      </c>
      <c r="H35" s="35"/>
      <c r="I35" s="36"/>
      <c r="J35" s="36"/>
      <c r="K35" s="37"/>
    </row>
    <row r="36" spans="1:11" ht="15.75" thickBot="1" x14ac:dyDescent="0.3">
      <c r="A36" s="13"/>
      <c r="B36" s="10" t="s">
        <v>68</v>
      </c>
      <c r="C36" s="30">
        <v>6.0600000000000001E-2</v>
      </c>
      <c r="D36" s="30">
        <v>9.8599999999999993E-2</v>
      </c>
      <c r="E36" s="30">
        <f t="shared" si="1"/>
        <v>3.7999999999999992E-2</v>
      </c>
      <c r="F36" s="30">
        <v>0.08</v>
      </c>
      <c r="G36" s="28" t="str">
        <f t="shared" si="0"/>
        <v>PASS</v>
      </c>
      <c r="H36" s="35"/>
      <c r="I36" s="36"/>
      <c r="J36" s="36"/>
      <c r="K36" s="37"/>
    </row>
    <row r="37" spans="1:11" ht="15.75" thickBot="1" x14ac:dyDescent="0.3">
      <c r="A37" s="13"/>
      <c r="B37" s="10" t="s">
        <v>70</v>
      </c>
      <c r="C37" s="30">
        <v>0.74519999999999997</v>
      </c>
      <c r="D37" s="30">
        <v>0.67600000000000005</v>
      </c>
      <c r="E37" s="30">
        <f t="shared" si="1"/>
        <v>6.9199999999999928E-2</v>
      </c>
      <c r="F37" s="30">
        <v>0.08</v>
      </c>
      <c r="G37" s="28" t="str">
        <f t="shared" si="0"/>
        <v>PASS</v>
      </c>
      <c r="H37" s="35"/>
      <c r="I37" s="36"/>
      <c r="J37" s="36"/>
      <c r="K37" s="37"/>
    </row>
    <row r="38" spans="1:11" ht="15.75" thickBot="1" x14ac:dyDescent="0.3">
      <c r="A38" s="13"/>
      <c r="B38" s="10" t="s">
        <v>71</v>
      </c>
      <c r="C38" s="30">
        <v>0.48259999999999997</v>
      </c>
      <c r="D38" s="30">
        <v>0.44019999999999998</v>
      </c>
      <c r="E38" s="30">
        <f t="shared" si="1"/>
        <v>4.2399999999999993E-2</v>
      </c>
      <c r="F38" s="30">
        <v>0.08</v>
      </c>
      <c r="G38" s="28" t="str">
        <f t="shared" si="0"/>
        <v>PASS</v>
      </c>
      <c r="H38" s="35"/>
      <c r="I38" s="36"/>
      <c r="J38" s="36"/>
      <c r="K38" s="37"/>
    </row>
    <row r="39" spans="1:11" ht="15.75" thickBot="1" x14ac:dyDescent="0.3">
      <c r="A39" s="13"/>
      <c r="B39" s="10" t="s">
        <v>72</v>
      </c>
      <c r="C39" s="30">
        <v>0.1164</v>
      </c>
      <c r="D39" s="30">
        <v>0.18310000000000001</v>
      </c>
      <c r="E39" s="30">
        <f t="shared" si="1"/>
        <v>6.6700000000000009E-2</v>
      </c>
      <c r="F39" s="30">
        <v>0.08</v>
      </c>
      <c r="G39" s="28" t="str">
        <f t="shared" si="0"/>
        <v>PASS</v>
      </c>
      <c r="H39" s="35"/>
      <c r="I39" s="36"/>
      <c r="J39" s="36"/>
      <c r="K39" s="37"/>
    </row>
    <row r="40" spans="1:11" ht="15.75" thickBot="1" x14ac:dyDescent="0.3">
      <c r="A40" s="14"/>
      <c r="B40" s="15" t="s">
        <v>73</v>
      </c>
      <c r="C40" s="49">
        <v>0.1095</v>
      </c>
      <c r="D40" s="49">
        <v>8.2799999999999999E-2</v>
      </c>
      <c r="E40" s="30">
        <f t="shared" si="1"/>
        <v>2.6700000000000002E-2</v>
      </c>
      <c r="F40" s="30">
        <v>0.08</v>
      </c>
      <c r="G40" s="28" t="str">
        <f t="shared" si="0"/>
        <v>PASS</v>
      </c>
      <c r="H40" s="35"/>
      <c r="I40" s="36"/>
      <c r="J40" s="36"/>
      <c r="K40" s="37"/>
    </row>
  </sheetData>
  <mergeCells count="31">
    <mergeCell ref="H40:K40"/>
    <mergeCell ref="H34:K34"/>
    <mergeCell ref="H35:K35"/>
    <mergeCell ref="H36:K36"/>
    <mergeCell ref="H37:K37"/>
    <mergeCell ref="H38:K38"/>
    <mergeCell ref="H39:K39"/>
    <mergeCell ref="H28:K28"/>
    <mergeCell ref="H29:K29"/>
    <mergeCell ref="H30:K30"/>
    <mergeCell ref="H31:K31"/>
    <mergeCell ref="H32:K32"/>
    <mergeCell ref="H33:K33"/>
    <mergeCell ref="H22:K22"/>
    <mergeCell ref="H23:K23"/>
    <mergeCell ref="H24:K24"/>
    <mergeCell ref="H25:K25"/>
    <mergeCell ref="H26:K26"/>
    <mergeCell ref="H27:K27"/>
    <mergeCell ref="H16:K16"/>
    <mergeCell ref="H17:K17"/>
    <mergeCell ref="H18:K18"/>
    <mergeCell ref="H19:K19"/>
    <mergeCell ref="H20:K20"/>
    <mergeCell ref="H21:K21"/>
    <mergeCell ref="E1:M3"/>
    <mergeCell ref="H11:K11"/>
    <mergeCell ref="H12:K12"/>
    <mergeCell ref="H13:K13"/>
    <mergeCell ref="H14:K14"/>
    <mergeCell ref="H15:K15"/>
  </mergeCells>
  <conditionalFormatting sqref="G12:G40">
    <cfRule type="cellIs" dxfId="11" priority="1" operator="equal">
      <formula>"No Tolerance"</formula>
    </cfRule>
    <cfRule type="cellIs" dxfId="10" priority="2" operator="equal">
      <formula>"Not Run"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EDF1-8AC6-42DA-933A-EFE13CB6E68C}">
  <dimension ref="A1:M40"/>
  <sheetViews>
    <sheetView topLeftCell="A20" zoomScale="130" zoomScaleNormal="130" workbookViewId="0">
      <selection activeCell="D33" sqref="D33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28</v>
      </c>
      <c r="B1" s="3" t="s">
        <v>87</v>
      </c>
      <c r="D1" s="4" t="s">
        <v>29</v>
      </c>
      <c r="E1" s="60" t="s">
        <v>81</v>
      </c>
      <c r="F1" s="41"/>
      <c r="G1" s="41"/>
      <c r="H1" s="41"/>
      <c r="I1" s="41"/>
      <c r="J1" s="41"/>
      <c r="K1" s="41"/>
      <c r="L1" s="41"/>
      <c r="M1" s="42"/>
    </row>
    <row r="2" spans="1:13" x14ac:dyDescent="0.25">
      <c r="D2" s="5"/>
      <c r="E2" s="61"/>
      <c r="F2" s="50"/>
      <c r="G2" s="50"/>
      <c r="H2" s="50"/>
      <c r="I2" s="50"/>
      <c r="J2" s="50"/>
      <c r="K2" s="50"/>
      <c r="L2" s="50"/>
      <c r="M2" s="44"/>
    </row>
    <row r="3" spans="1:13" ht="15.75" thickBot="1" x14ac:dyDescent="0.3">
      <c r="A3" s="6" t="s">
        <v>36</v>
      </c>
      <c r="B3" s="3" t="s">
        <v>75</v>
      </c>
      <c r="D3" s="7"/>
      <c r="E3" s="62"/>
      <c r="F3" s="45"/>
      <c r="G3" s="45"/>
      <c r="H3" s="45"/>
      <c r="I3" s="45"/>
      <c r="J3" s="45"/>
      <c r="K3" s="45"/>
      <c r="L3" s="45"/>
      <c r="M3" s="46"/>
    </row>
    <row r="4" spans="1:13" x14ac:dyDescent="0.25">
      <c r="A4" s="8" t="s">
        <v>32</v>
      </c>
      <c r="B4" s="3" t="s">
        <v>37</v>
      </c>
      <c r="D4" s="52"/>
      <c r="E4" s="52"/>
    </row>
    <row r="5" spans="1:13" x14ac:dyDescent="0.25">
      <c r="A5" s="8" t="s">
        <v>34</v>
      </c>
      <c r="B5" s="9">
        <v>45547</v>
      </c>
      <c r="D5" s="52"/>
      <c r="E5" s="52"/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54" t="s">
        <v>30</v>
      </c>
      <c r="E6" s="1" t="s">
        <v>85</v>
      </c>
    </row>
    <row r="7" spans="1:13" x14ac:dyDescent="0.25">
      <c r="D7" s="51" t="s">
        <v>33</v>
      </c>
      <c r="E7" s="53">
        <v>45370</v>
      </c>
      <c r="F7" s="17"/>
      <c r="G7" s="17"/>
    </row>
    <row r="8" spans="1:13" x14ac:dyDescent="0.25">
      <c r="D8" s="8" t="s">
        <v>35</v>
      </c>
      <c r="E8" s="1" t="s">
        <v>86</v>
      </c>
    </row>
    <row r="10" spans="1:13" ht="15.75" thickBot="1" x14ac:dyDescent="0.3"/>
    <row r="11" spans="1:13" ht="30.75" thickBot="1" x14ac:dyDescent="0.3">
      <c r="A11" s="11" t="s">
        <v>38</v>
      </c>
      <c r="B11" s="12" t="s">
        <v>44</v>
      </c>
      <c r="C11" s="12" t="s">
        <v>51</v>
      </c>
      <c r="D11" s="12" t="s">
        <v>52</v>
      </c>
      <c r="E11" s="12" t="s">
        <v>53</v>
      </c>
      <c r="F11" s="12" t="s">
        <v>54</v>
      </c>
      <c r="G11" s="12" t="s">
        <v>55</v>
      </c>
      <c r="H11" s="38" t="s">
        <v>56</v>
      </c>
      <c r="I11" s="39"/>
      <c r="J11" s="39"/>
      <c r="K11" s="40"/>
    </row>
    <row r="12" spans="1:13" ht="15.75" thickBot="1" x14ac:dyDescent="0.3">
      <c r="A12" s="24" t="s">
        <v>39</v>
      </c>
      <c r="B12" s="25" t="s">
        <v>45</v>
      </c>
      <c r="C12" s="26">
        <v>0.97440000000000004</v>
      </c>
      <c r="D12" s="27">
        <v>0.97019999999999995</v>
      </c>
      <c r="E12" s="26">
        <f>IF(C12,ABS(C12-D12)/D12,"Not Run")</f>
        <v>4.3290043290044244E-3</v>
      </c>
      <c r="F12" s="27">
        <v>0.01</v>
      </c>
      <c r="G12" s="28" t="str">
        <f t="shared" ref="G12:G40" si="0">IF(E12 &lt;&gt; "Not Run", IF(F12, IF( E12&lt;=F12,"PASS","FAIL"),"No Tolerance"), "Not Run")</f>
        <v>PASS</v>
      </c>
      <c r="H12" s="47"/>
      <c r="I12" s="47"/>
      <c r="J12" s="47"/>
      <c r="K12" s="48"/>
    </row>
    <row r="13" spans="1:13" ht="15.75" thickBot="1" x14ac:dyDescent="0.3">
      <c r="A13" s="13" t="s">
        <v>40</v>
      </c>
      <c r="B13" s="10" t="s">
        <v>46</v>
      </c>
      <c r="C13" s="10">
        <v>1.56</v>
      </c>
      <c r="D13" s="3">
        <v>1.39</v>
      </c>
      <c r="E13" s="10">
        <f>IF(C13,ABS(C13-D13),"Not Run")</f>
        <v>0.17000000000000015</v>
      </c>
      <c r="F13" s="19">
        <v>0.6</v>
      </c>
      <c r="G13" s="28" t="str">
        <f t="shared" si="0"/>
        <v>PASS</v>
      </c>
      <c r="H13" s="33"/>
      <c r="I13" s="33"/>
      <c r="J13" s="33"/>
      <c r="K13" s="34"/>
    </row>
    <row r="14" spans="1:13" ht="15.75" thickBot="1" x14ac:dyDescent="0.3">
      <c r="A14" s="13"/>
      <c r="B14" s="10" t="s">
        <v>47</v>
      </c>
      <c r="C14" s="10">
        <v>-0.39</v>
      </c>
      <c r="D14" s="3">
        <v>-0.57999999999999996</v>
      </c>
      <c r="E14" s="10">
        <f>IF(C14,ABS(C14-D14),"Not Run")</f>
        <v>0.18999999999999995</v>
      </c>
      <c r="F14" s="19">
        <v>0.6</v>
      </c>
      <c r="G14" s="28" t="str">
        <f t="shared" si="0"/>
        <v>PASS</v>
      </c>
      <c r="H14" s="33"/>
      <c r="I14" s="33"/>
      <c r="J14" s="33"/>
      <c r="K14" s="34"/>
    </row>
    <row r="15" spans="1:13" ht="15.75" thickBot="1" x14ac:dyDescent="0.3">
      <c r="A15" s="13" t="s">
        <v>41</v>
      </c>
      <c r="B15" s="10" t="s">
        <v>48</v>
      </c>
      <c r="C15" s="10">
        <v>4.9400000000000004</v>
      </c>
      <c r="D15" s="3">
        <v>5.14</v>
      </c>
      <c r="E15" s="10">
        <f>IF(C15,ABS(C15-D15),"Not Run")</f>
        <v>0.19999999999999929</v>
      </c>
      <c r="F15" s="19">
        <v>0.6</v>
      </c>
      <c r="G15" s="28" t="str">
        <f t="shared" si="0"/>
        <v>PASS</v>
      </c>
      <c r="H15" s="33"/>
      <c r="I15" s="33"/>
      <c r="J15" s="33"/>
      <c r="K15" s="34"/>
    </row>
    <row r="16" spans="1:13" ht="15.75" thickBot="1" x14ac:dyDescent="0.3">
      <c r="A16" s="13" t="s">
        <v>42</v>
      </c>
      <c r="B16" s="10" t="s">
        <v>42</v>
      </c>
      <c r="C16" s="10">
        <v>262.08999999999997</v>
      </c>
      <c r="D16" s="3">
        <v>251.7</v>
      </c>
      <c r="E16" s="30">
        <f>IF(C16,ABS(C16-D16)/D16,"Not Run")</f>
        <v>4.1279300754866854E-2</v>
      </c>
      <c r="F16" s="29">
        <v>0.03</v>
      </c>
      <c r="G16" s="28" t="str">
        <f t="shared" si="0"/>
        <v>FAIL</v>
      </c>
      <c r="H16" s="33"/>
      <c r="I16" s="33"/>
      <c r="J16" s="33"/>
      <c r="K16" s="34"/>
    </row>
    <row r="17" spans="1:11" ht="15.75" thickBot="1" x14ac:dyDescent="0.3">
      <c r="A17" s="13"/>
      <c r="B17" s="10" t="s">
        <v>49</v>
      </c>
      <c r="C17" s="10">
        <v>4685.1099999999997</v>
      </c>
      <c r="D17" s="3">
        <v>4495</v>
      </c>
      <c r="E17" s="30">
        <f>IF(C17,ABS(C17-D17)/D17,"Not Run")</f>
        <v>4.2293659621801927E-2</v>
      </c>
      <c r="F17" s="29">
        <v>0.03</v>
      </c>
      <c r="G17" s="28" t="str">
        <f t="shared" si="0"/>
        <v>FAIL</v>
      </c>
      <c r="H17" s="33"/>
      <c r="I17" s="33"/>
      <c r="J17" s="33"/>
      <c r="K17" s="34"/>
    </row>
    <row r="18" spans="1:11" ht="15.75" thickBot="1" x14ac:dyDescent="0.3">
      <c r="A18" s="13" t="s">
        <v>57</v>
      </c>
      <c r="B18" s="10" t="s">
        <v>59</v>
      </c>
      <c r="C18" s="3">
        <v>2.93</v>
      </c>
      <c r="D18" s="3">
        <v>79.83</v>
      </c>
      <c r="E18" s="10">
        <f t="shared" ref="E18:E40" si="1">IF(C18,ABS(C18-D18),"Not Run")</f>
        <v>76.899999999999991</v>
      </c>
      <c r="F18" s="19">
        <v>0.6</v>
      </c>
      <c r="G18" s="28" t="str">
        <f t="shared" si="0"/>
        <v>FAIL</v>
      </c>
      <c r="H18" s="35"/>
      <c r="I18" s="36"/>
      <c r="J18" s="36"/>
      <c r="K18" s="37"/>
    </row>
    <row r="19" spans="1:11" ht="15.75" thickBot="1" x14ac:dyDescent="0.3">
      <c r="A19" s="13"/>
      <c r="B19" s="10" t="s">
        <v>60</v>
      </c>
      <c r="C19" s="21">
        <v>2.93</v>
      </c>
      <c r="D19" s="21">
        <v>79.28</v>
      </c>
      <c r="E19" s="10">
        <f t="shared" si="1"/>
        <v>76.349999999999994</v>
      </c>
      <c r="F19" s="19">
        <v>0.6</v>
      </c>
      <c r="G19" s="28" t="str">
        <f t="shared" si="0"/>
        <v>FAIL</v>
      </c>
      <c r="H19" s="33"/>
      <c r="I19" s="33"/>
      <c r="J19" s="33"/>
      <c r="K19" s="34"/>
    </row>
    <row r="20" spans="1:11" ht="15.75" thickBot="1" x14ac:dyDescent="0.3">
      <c r="A20" s="13"/>
      <c r="B20" s="10" t="s">
        <v>61</v>
      </c>
      <c r="C20" s="21">
        <v>5.86</v>
      </c>
      <c r="D20" s="21">
        <v>80.38</v>
      </c>
      <c r="E20" s="10">
        <f t="shared" si="1"/>
        <v>74.52</v>
      </c>
      <c r="F20" s="19">
        <v>0.6</v>
      </c>
      <c r="G20" s="28" t="str">
        <f t="shared" si="0"/>
        <v>FAIL</v>
      </c>
      <c r="H20" s="33"/>
      <c r="I20" s="33"/>
      <c r="J20" s="33"/>
      <c r="K20" s="34"/>
    </row>
    <row r="21" spans="1:11" ht="15.75" thickBot="1" x14ac:dyDescent="0.3">
      <c r="A21" s="13"/>
      <c r="B21" s="10" t="s">
        <v>62</v>
      </c>
      <c r="C21" s="21">
        <v>5.86</v>
      </c>
      <c r="D21" s="21">
        <v>80.790000000000006</v>
      </c>
      <c r="E21" s="10">
        <f t="shared" si="1"/>
        <v>74.930000000000007</v>
      </c>
      <c r="F21" s="19">
        <v>0.6</v>
      </c>
      <c r="G21" s="28" t="str">
        <f t="shared" si="0"/>
        <v>FAIL</v>
      </c>
      <c r="H21" s="33"/>
      <c r="I21" s="33"/>
      <c r="J21" s="33"/>
      <c r="K21" s="34"/>
    </row>
    <row r="22" spans="1:11" ht="15.75" thickBot="1" x14ac:dyDescent="0.3">
      <c r="A22" s="13"/>
      <c r="B22" s="10" t="s">
        <v>63</v>
      </c>
      <c r="C22" s="21">
        <v>5.86</v>
      </c>
      <c r="D22" s="21">
        <v>79.97</v>
      </c>
      <c r="E22" s="10">
        <f t="shared" si="1"/>
        <v>74.11</v>
      </c>
      <c r="F22" s="19">
        <v>0.6</v>
      </c>
      <c r="G22" s="28" t="str">
        <f t="shared" si="0"/>
        <v>FAIL</v>
      </c>
      <c r="H22" s="33"/>
      <c r="I22" s="33"/>
      <c r="J22" s="33"/>
      <c r="K22" s="34"/>
    </row>
    <row r="23" spans="1:11" ht="15.75" thickBot="1" x14ac:dyDescent="0.3">
      <c r="A23" s="13"/>
      <c r="B23" s="10" t="s">
        <v>64</v>
      </c>
      <c r="C23" s="21">
        <v>5.86</v>
      </c>
      <c r="D23" s="21">
        <v>80.239999999999995</v>
      </c>
      <c r="E23" s="10">
        <f t="shared" si="1"/>
        <v>74.38</v>
      </c>
      <c r="F23" s="19">
        <v>0.6</v>
      </c>
      <c r="G23" s="28" t="str">
        <f t="shared" si="0"/>
        <v>FAIL</v>
      </c>
      <c r="H23" s="33"/>
      <c r="I23" s="33"/>
      <c r="J23" s="33"/>
      <c r="K23" s="34"/>
    </row>
    <row r="24" spans="1:11" ht="15.75" thickBot="1" x14ac:dyDescent="0.3">
      <c r="A24" s="23" t="s">
        <v>43</v>
      </c>
      <c r="B24" s="20" t="s">
        <v>50</v>
      </c>
      <c r="C24" s="31">
        <v>4.0999999999999999E-4</v>
      </c>
      <c r="D24" s="63">
        <v>2.9999999999999997E-4</v>
      </c>
      <c r="E24" s="10">
        <f t="shared" si="1"/>
        <v>1.1000000000000002E-4</v>
      </c>
      <c r="F24" s="32">
        <v>5.0000000000000001E-3</v>
      </c>
      <c r="G24" s="28" t="str">
        <f t="shared" si="0"/>
        <v>PASS</v>
      </c>
      <c r="H24" s="35"/>
      <c r="I24" s="36"/>
      <c r="J24" s="36"/>
      <c r="K24" s="37"/>
    </row>
    <row r="25" spans="1:11" ht="15.75" thickBot="1" x14ac:dyDescent="0.3">
      <c r="A25" s="13" t="s">
        <v>74</v>
      </c>
      <c r="B25" s="10" t="s">
        <v>66</v>
      </c>
      <c r="C25" s="30">
        <v>0.53100000000000003</v>
      </c>
      <c r="D25" s="30">
        <v>0.51049999999999995</v>
      </c>
      <c r="E25" s="30">
        <f>IF(C25,ABS(C25-D25),"Not Run")</f>
        <v>2.0500000000000074E-2</v>
      </c>
      <c r="F25" s="30">
        <v>0.08</v>
      </c>
      <c r="G25" s="28" t="str">
        <f t="shared" si="0"/>
        <v>PASS</v>
      </c>
      <c r="H25" s="35"/>
      <c r="I25" s="36"/>
      <c r="J25" s="36"/>
      <c r="K25" s="37"/>
    </row>
    <row r="26" spans="1:11" ht="15.75" thickBot="1" x14ac:dyDescent="0.3">
      <c r="A26" s="13"/>
      <c r="B26" s="10" t="s">
        <v>67</v>
      </c>
      <c r="C26" s="30">
        <v>0.161</v>
      </c>
      <c r="D26" s="30">
        <v>0.1459</v>
      </c>
      <c r="E26" s="30">
        <f>IF(C26,ABS(C26-D26),"Not Run")</f>
        <v>1.5100000000000002E-2</v>
      </c>
      <c r="F26" s="30">
        <v>0.08</v>
      </c>
      <c r="G26" s="28" t="str">
        <f t="shared" si="0"/>
        <v>PASS</v>
      </c>
      <c r="H26" s="35"/>
      <c r="I26" s="36"/>
      <c r="J26" s="36"/>
      <c r="K26" s="37"/>
    </row>
    <row r="27" spans="1:11" ht="15.75" thickBot="1" x14ac:dyDescent="0.3">
      <c r="A27" s="13"/>
      <c r="B27" s="10" t="s">
        <v>69</v>
      </c>
      <c r="C27" s="30">
        <v>0.113</v>
      </c>
      <c r="D27" s="30">
        <v>0.10829999999999999</v>
      </c>
      <c r="E27" s="30">
        <f t="shared" si="1"/>
        <v>4.7000000000000097E-3</v>
      </c>
      <c r="F27" s="30">
        <v>0.08</v>
      </c>
      <c r="G27" s="28" t="str">
        <f t="shared" si="0"/>
        <v>PASS</v>
      </c>
      <c r="H27" s="35"/>
      <c r="I27" s="36"/>
      <c r="J27" s="36"/>
      <c r="K27" s="37"/>
    </row>
    <row r="28" spans="1:11" ht="15.75" thickBot="1" x14ac:dyDescent="0.3">
      <c r="A28" s="13"/>
      <c r="B28" s="10" t="s">
        <v>68</v>
      </c>
      <c r="C28" s="30">
        <v>0.01</v>
      </c>
      <c r="D28" s="30">
        <v>2.2499999999999999E-2</v>
      </c>
      <c r="E28" s="30">
        <f t="shared" si="1"/>
        <v>1.2499999999999999E-2</v>
      </c>
      <c r="F28" s="30">
        <v>0.08</v>
      </c>
      <c r="G28" s="28" t="str">
        <f t="shared" si="0"/>
        <v>PASS</v>
      </c>
      <c r="H28" s="35"/>
      <c r="I28" s="36"/>
      <c r="J28" s="36"/>
      <c r="K28" s="37"/>
    </row>
    <row r="29" spans="1:11" ht="15.75" thickBot="1" x14ac:dyDescent="0.3">
      <c r="A29" s="13"/>
      <c r="B29" s="10" t="s">
        <v>70</v>
      </c>
      <c r="C29" s="30">
        <v>0.52</v>
      </c>
      <c r="D29" s="30">
        <v>0.50849999999999995</v>
      </c>
      <c r="E29" s="30">
        <f t="shared" si="1"/>
        <v>1.1500000000000066E-2</v>
      </c>
      <c r="F29" s="30">
        <v>0.08</v>
      </c>
      <c r="G29" s="28" t="str">
        <f t="shared" si="0"/>
        <v>PASS</v>
      </c>
      <c r="H29" s="35"/>
      <c r="I29" s="36"/>
      <c r="J29" s="36"/>
      <c r="K29" s="37"/>
    </row>
    <row r="30" spans="1:11" ht="15.75" thickBot="1" x14ac:dyDescent="0.3">
      <c r="A30" s="13"/>
      <c r="B30" s="10" t="s">
        <v>71</v>
      </c>
      <c r="C30" s="30">
        <v>0.2</v>
      </c>
      <c r="D30" s="30">
        <v>0.1983</v>
      </c>
      <c r="E30" s="30">
        <f t="shared" si="1"/>
        <v>1.7000000000000071E-3</v>
      </c>
      <c r="F30" s="30">
        <v>0.08</v>
      </c>
      <c r="G30" s="28" t="str">
        <f t="shared" si="0"/>
        <v>PASS</v>
      </c>
      <c r="H30" s="35"/>
      <c r="I30" s="36"/>
      <c r="J30" s="36"/>
      <c r="K30" s="37"/>
    </row>
    <row r="31" spans="1:11" ht="15.75" thickBot="1" x14ac:dyDescent="0.3">
      <c r="A31" s="13"/>
      <c r="B31" s="10" t="s">
        <v>72</v>
      </c>
      <c r="C31" s="30">
        <v>7.3999999999999996E-2</v>
      </c>
      <c r="D31" s="30">
        <v>7.2999999999999995E-2</v>
      </c>
      <c r="E31" s="30">
        <f t="shared" si="1"/>
        <v>1.0000000000000009E-3</v>
      </c>
      <c r="F31" s="30">
        <v>0.08</v>
      </c>
      <c r="G31" s="28" t="str">
        <f t="shared" si="0"/>
        <v>PASS</v>
      </c>
      <c r="H31" s="35"/>
      <c r="I31" s="36"/>
      <c r="J31" s="36"/>
      <c r="K31" s="37"/>
    </row>
    <row r="32" spans="1:11" ht="15.75" thickBot="1" x14ac:dyDescent="0.3">
      <c r="A32" s="13"/>
      <c r="B32" s="10" t="s">
        <v>73</v>
      </c>
      <c r="C32" s="30">
        <v>4.7E-2</v>
      </c>
      <c r="D32" s="30">
        <v>1.1900000000000001E-2</v>
      </c>
      <c r="E32" s="30">
        <f t="shared" si="1"/>
        <v>3.5099999999999999E-2</v>
      </c>
      <c r="F32" s="30">
        <v>0.08</v>
      </c>
      <c r="G32" s="28" t="str">
        <f t="shared" si="0"/>
        <v>PASS</v>
      </c>
      <c r="H32" s="35"/>
      <c r="I32" s="36"/>
      <c r="J32" s="36"/>
      <c r="K32" s="37"/>
    </row>
    <row r="33" spans="1:11" ht="15.75" thickBot="1" x14ac:dyDescent="0.3">
      <c r="A33" s="13" t="s">
        <v>58</v>
      </c>
      <c r="B33" s="10" t="s">
        <v>66</v>
      </c>
      <c r="C33" s="30">
        <v>0.69210000000000005</v>
      </c>
      <c r="D33" s="30">
        <v>0.71799999999999997</v>
      </c>
      <c r="E33" s="30">
        <f t="shared" si="1"/>
        <v>2.5899999999999923E-2</v>
      </c>
      <c r="F33" s="30">
        <v>0.08</v>
      </c>
      <c r="G33" s="28" t="str">
        <f t="shared" si="0"/>
        <v>PASS</v>
      </c>
      <c r="H33" s="35"/>
      <c r="I33" s="36"/>
      <c r="J33" s="36"/>
      <c r="K33" s="37"/>
    </row>
    <row r="34" spans="1:11" ht="15.75" thickBot="1" x14ac:dyDescent="0.3">
      <c r="A34" s="13"/>
      <c r="B34" s="10" t="s">
        <v>67</v>
      </c>
      <c r="C34" s="30">
        <v>0.19109999999999999</v>
      </c>
      <c r="D34" s="30">
        <v>0.2351</v>
      </c>
      <c r="E34" s="30">
        <f>IF(C34,ABS(C34-D34),"Not Run")</f>
        <v>4.4000000000000011E-2</v>
      </c>
      <c r="F34" s="30">
        <v>0.08</v>
      </c>
      <c r="G34" s="28" t="str">
        <f t="shared" si="0"/>
        <v>PASS</v>
      </c>
      <c r="H34" s="35"/>
      <c r="I34" s="36"/>
      <c r="J34" s="36"/>
      <c r="K34" s="37"/>
    </row>
    <row r="35" spans="1:11" ht="15.75" thickBot="1" x14ac:dyDescent="0.3">
      <c r="A35" s="13"/>
      <c r="B35" s="10" t="s">
        <v>69</v>
      </c>
      <c r="C35" s="30">
        <v>4.2099999999999999E-2</v>
      </c>
      <c r="D35" s="30">
        <v>5.0500000000000003E-2</v>
      </c>
      <c r="E35" s="30">
        <f>IF(C35,ABS(C35-D35),"Not Run")</f>
        <v>8.4000000000000047E-3</v>
      </c>
      <c r="F35" s="30">
        <v>0.08</v>
      </c>
      <c r="G35" s="28" t="str">
        <f t="shared" si="0"/>
        <v>PASS</v>
      </c>
      <c r="H35" s="35"/>
      <c r="I35" s="36"/>
      <c r="J35" s="36"/>
      <c r="K35" s="37"/>
    </row>
    <row r="36" spans="1:11" ht="15.75" thickBot="1" x14ac:dyDescent="0.3">
      <c r="A36" s="13"/>
      <c r="B36" s="10" t="s">
        <v>68</v>
      </c>
      <c r="C36" s="30">
        <v>7.3099999999999998E-2</v>
      </c>
      <c r="D36" s="30">
        <v>9.1499999999999998E-2</v>
      </c>
      <c r="E36" s="30">
        <f t="shared" si="1"/>
        <v>1.84E-2</v>
      </c>
      <c r="F36" s="30">
        <v>0.08</v>
      </c>
      <c r="G36" s="28" t="str">
        <f t="shared" si="0"/>
        <v>PASS</v>
      </c>
      <c r="H36" s="35"/>
      <c r="I36" s="36"/>
      <c r="J36" s="36"/>
      <c r="K36" s="37"/>
    </row>
    <row r="37" spans="1:11" ht="15.75" thickBot="1" x14ac:dyDescent="0.3">
      <c r="A37" s="13"/>
      <c r="B37" s="10" t="s">
        <v>70</v>
      </c>
      <c r="C37" s="30">
        <v>0.65720000000000001</v>
      </c>
      <c r="D37" s="30">
        <v>0.62360000000000004</v>
      </c>
      <c r="E37" s="30">
        <f t="shared" si="1"/>
        <v>3.3599999999999963E-2</v>
      </c>
      <c r="F37" s="30">
        <v>0.08</v>
      </c>
      <c r="G37" s="28" t="str">
        <f t="shared" si="0"/>
        <v>PASS</v>
      </c>
      <c r="H37" s="35"/>
      <c r="I37" s="36"/>
      <c r="J37" s="36"/>
      <c r="K37" s="37"/>
    </row>
    <row r="38" spans="1:11" ht="15.75" thickBot="1" x14ac:dyDescent="0.3">
      <c r="A38" s="13"/>
      <c r="B38" s="10" t="s">
        <v>71</v>
      </c>
      <c r="C38" s="30">
        <v>0.18140000000000001</v>
      </c>
      <c r="D38" s="30">
        <v>0.26429999999999998</v>
      </c>
      <c r="E38" s="30">
        <f t="shared" si="1"/>
        <v>8.2899999999999974E-2</v>
      </c>
      <c r="F38" s="30">
        <v>0.08</v>
      </c>
      <c r="G38" s="28" t="str">
        <f t="shared" si="0"/>
        <v>FAIL</v>
      </c>
      <c r="H38" s="35"/>
      <c r="I38" s="36"/>
      <c r="J38" s="36"/>
      <c r="K38" s="37"/>
    </row>
    <row r="39" spans="1:11" ht="15.75" thickBot="1" x14ac:dyDescent="0.3">
      <c r="A39" s="13"/>
      <c r="B39" s="10" t="s">
        <v>72</v>
      </c>
      <c r="C39" s="30">
        <v>0.14199999999999999</v>
      </c>
      <c r="D39" s="30">
        <v>6.4399999999999999E-2</v>
      </c>
      <c r="E39" s="30">
        <f t="shared" si="1"/>
        <v>7.7599999999999988E-2</v>
      </c>
      <c r="F39" s="30">
        <v>0.08</v>
      </c>
      <c r="G39" s="28" t="str">
        <f t="shared" si="0"/>
        <v>PASS</v>
      </c>
      <c r="H39" s="35"/>
      <c r="I39" s="36"/>
      <c r="J39" s="36"/>
      <c r="K39" s="37"/>
    </row>
    <row r="40" spans="1:11" ht="15.75" thickBot="1" x14ac:dyDescent="0.3">
      <c r="A40" s="14"/>
      <c r="B40" s="15" t="s">
        <v>73</v>
      </c>
      <c r="C40" s="49">
        <v>0.1138</v>
      </c>
      <c r="D40" s="49">
        <v>0.11509999999999999</v>
      </c>
      <c r="E40" s="30">
        <f t="shared" si="1"/>
        <v>1.2999999999999956E-3</v>
      </c>
      <c r="F40" s="30">
        <v>0.08</v>
      </c>
      <c r="G40" s="28" t="str">
        <f t="shared" si="0"/>
        <v>PASS</v>
      </c>
      <c r="H40" s="35"/>
      <c r="I40" s="36"/>
      <c r="J40" s="36"/>
      <c r="K40" s="37"/>
    </row>
  </sheetData>
  <mergeCells count="31">
    <mergeCell ref="H40:K40"/>
    <mergeCell ref="H34:K34"/>
    <mergeCell ref="H35:K35"/>
    <mergeCell ref="H36:K36"/>
    <mergeCell ref="H37:K37"/>
    <mergeCell ref="H38:K38"/>
    <mergeCell ref="H39:K39"/>
    <mergeCell ref="H28:K28"/>
    <mergeCell ref="H29:K29"/>
    <mergeCell ref="H30:K30"/>
    <mergeCell ref="H31:K31"/>
    <mergeCell ref="H32:K32"/>
    <mergeCell ref="H33:K33"/>
    <mergeCell ref="H22:K22"/>
    <mergeCell ref="H23:K23"/>
    <mergeCell ref="H24:K24"/>
    <mergeCell ref="H25:K25"/>
    <mergeCell ref="H26:K26"/>
    <mergeCell ref="H27:K27"/>
    <mergeCell ref="H16:K16"/>
    <mergeCell ref="H17:K17"/>
    <mergeCell ref="H18:K18"/>
    <mergeCell ref="H19:K19"/>
    <mergeCell ref="H20:K20"/>
    <mergeCell ref="H21:K21"/>
    <mergeCell ref="E1:M3"/>
    <mergeCell ref="H11:K11"/>
    <mergeCell ref="H12:K12"/>
    <mergeCell ref="H13:K13"/>
    <mergeCell ref="H14:K14"/>
    <mergeCell ref="H15:K15"/>
  </mergeCells>
  <conditionalFormatting sqref="G12:G40">
    <cfRule type="cellIs" dxfId="7" priority="1" operator="equal">
      <formula>"No Tolerance"</formula>
    </cfRule>
    <cfRule type="cellIs" dxfId="6" priority="2" operator="equal">
      <formula>"Not Run"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6C32-023B-493B-A691-A8BC4ED0F11F}">
  <dimension ref="A1:M40"/>
  <sheetViews>
    <sheetView topLeftCell="A9" zoomScale="130" zoomScaleNormal="130" workbookViewId="0">
      <selection activeCell="D24" sqref="D24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28</v>
      </c>
      <c r="B1" s="3"/>
      <c r="D1" s="4" t="s">
        <v>29</v>
      </c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25">
      <c r="D2" s="5"/>
      <c r="E2" s="43"/>
      <c r="F2" s="43"/>
      <c r="G2" s="43"/>
      <c r="H2" s="43"/>
      <c r="I2" s="43"/>
      <c r="J2" s="43"/>
      <c r="K2" s="43"/>
      <c r="L2" s="43"/>
      <c r="M2" s="44"/>
    </row>
    <row r="3" spans="1:13" ht="15.75" thickBot="1" x14ac:dyDescent="0.3">
      <c r="A3" s="6" t="s">
        <v>36</v>
      </c>
      <c r="B3" s="3"/>
      <c r="D3" s="7"/>
      <c r="E3" s="45"/>
      <c r="F3" s="45"/>
      <c r="G3" s="45"/>
      <c r="H3" s="45"/>
      <c r="I3" s="45"/>
      <c r="J3" s="45"/>
      <c r="K3" s="45"/>
      <c r="L3" s="45"/>
      <c r="M3" s="46"/>
    </row>
    <row r="4" spans="1:13" x14ac:dyDescent="0.25">
      <c r="A4" s="8" t="s">
        <v>32</v>
      </c>
      <c r="B4" s="3"/>
      <c r="D4" s="52"/>
      <c r="E4" s="52"/>
    </row>
    <row r="5" spans="1:13" x14ac:dyDescent="0.25">
      <c r="A5" s="8" t="s">
        <v>34</v>
      </c>
      <c r="B5" s="9"/>
      <c r="D5" s="52"/>
      <c r="E5" s="52"/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54" t="s">
        <v>30</v>
      </c>
      <c r="E6" s="55"/>
    </row>
    <row r="7" spans="1:13" x14ac:dyDescent="0.25">
      <c r="D7" s="51" t="s">
        <v>33</v>
      </c>
      <c r="E7" s="53"/>
      <c r="F7" s="17"/>
      <c r="G7" s="17"/>
    </row>
    <row r="8" spans="1:13" x14ac:dyDescent="0.25">
      <c r="D8" s="8" t="s">
        <v>35</v>
      </c>
      <c r="E8" s="1"/>
    </row>
    <row r="10" spans="1:13" ht="15.75" thickBot="1" x14ac:dyDescent="0.3"/>
    <row r="11" spans="1:13" ht="30.75" thickBot="1" x14ac:dyDescent="0.3">
      <c r="A11" s="11" t="s">
        <v>38</v>
      </c>
      <c r="B11" s="12" t="s">
        <v>44</v>
      </c>
      <c r="C11" s="12" t="s">
        <v>51</v>
      </c>
      <c r="D11" s="12" t="s">
        <v>52</v>
      </c>
      <c r="E11" s="12" t="s">
        <v>53</v>
      </c>
      <c r="F11" s="12" t="s">
        <v>54</v>
      </c>
      <c r="G11" s="12" t="s">
        <v>55</v>
      </c>
      <c r="H11" s="38" t="s">
        <v>56</v>
      </c>
      <c r="I11" s="39"/>
      <c r="J11" s="39"/>
      <c r="K11" s="40"/>
    </row>
    <row r="12" spans="1:13" ht="15.75" thickBot="1" x14ac:dyDescent="0.3">
      <c r="A12" s="24" t="s">
        <v>39</v>
      </c>
      <c r="B12" s="25" t="s">
        <v>45</v>
      </c>
      <c r="C12" s="26"/>
      <c r="D12" s="27"/>
      <c r="E12" s="26" t="str">
        <f>IF(C12,ABS(C12-D12)/D12,"Not Run")</f>
        <v>Not Run</v>
      </c>
      <c r="F12" s="27">
        <v>0.01</v>
      </c>
      <c r="G12" s="28" t="str">
        <f t="shared" ref="G12:G40" si="0">IF(E12 &lt;&gt; "Not Run", IF(F12, IF( E12&lt;=F12,"PASS","FAIL"),"No Tolerance"), "Not Run")</f>
        <v>Not Run</v>
      </c>
      <c r="H12" s="47"/>
      <c r="I12" s="47"/>
      <c r="J12" s="47"/>
      <c r="K12" s="48"/>
    </row>
    <row r="13" spans="1:13" ht="15.75" thickBot="1" x14ac:dyDescent="0.3">
      <c r="A13" s="13" t="s">
        <v>40</v>
      </c>
      <c r="B13" s="10" t="s">
        <v>46</v>
      </c>
      <c r="C13" s="10"/>
      <c r="D13" s="3"/>
      <c r="E13" s="10" t="str">
        <f>IF(C13,ABS(C13-D13),"Not Run")</f>
        <v>Not Run</v>
      </c>
      <c r="F13" s="19">
        <v>0.6</v>
      </c>
      <c r="G13" s="28" t="str">
        <f t="shared" si="0"/>
        <v>Not Run</v>
      </c>
      <c r="H13" s="33"/>
      <c r="I13" s="33"/>
      <c r="J13" s="33"/>
      <c r="K13" s="34"/>
    </row>
    <row r="14" spans="1:13" ht="15.75" thickBot="1" x14ac:dyDescent="0.3">
      <c r="A14" s="13"/>
      <c r="B14" s="10" t="s">
        <v>47</v>
      </c>
      <c r="C14" s="10"/>
      <c r="D14" s="3"/>
      <c r="E14" s="10" t="str">
        <f>IF(C14,ABS(C14-D14),"Not Run")</f>
        <v>Not Run</v>
      </c>
      <c r="F14" s="19">
        <v>0.6</v>
      </c>
      <c r="G14" s="28" t="str">
        <f t="shared" si="0"/>
        <v>Not Run</v>
      </c>
      <c r="H14" s="33"/>
      <c r="I14" s="33"/>
      <c r="J14" s="33"/>
      <c r="K14" s="34"/>
    </row>
    <row r="15" spans="1:13" ht="15.75" thickBot="1" x14ac:dyDescent="0.3">
      <c r="A15" s="13" t="s">
        <v>41</v>
      </c>
      <c r="B15" s="10" t="s">
        <v>48</v>
      </c>
      <c r="C15" s="10"/>
      <c r="D15" s="3"/>
      <c r="E15" s="10" t="str">
        <f>IF(C15,ABS(C15-D15),"Not Run")</f>
        <v>Not Run</v>
      </c>
      <c r="F15" s="19">
        <v>0.6</v>
      </c>
      <c r="G15" s="28" t="str">
        <f t="shared" si="0"/>
        <v>Not Run</v>
      </c>
      <c r="H15" s="33"/>
      <c r="I15" s="33"/>
      <c r="J15" s="33"/>
      <c r="K15" s="34"/>
    </row>
    <row r="16" spans="1:13" ht="15.75" thickBot="1" x14ac:dyDescent="0.3">
      <c r="A16" s="13" t="s">
        <v>42</v>
      </c>
      <c r="B16" s="10" t="s">
        <v>42</v>
      </c>
      <c r="C16" s="10"/>
      <c r="D16" s="3"/>
      <c r="E16" s="30" t="str">
        <f>IF(C16,ABS(C16-D16)/D16,"Not Run")</f>
        <v>Not Run</v>
      </c>
      <c r="F16" s="29">
        <v>0.03</v>
      </c>
      <c r="G16" s="28" t="str">
        <f t="shared" si="0"/>
        <v>Not Run</v>
      </c>
      <c r="H16" s="33"/>
      <c r="I16" s="33"/>
      <c r="J16" s="33"/>
      <c r="K16" s="34"/>
    </row>
    <row r="17" spans="1:11" ht="15.75" thickBot="1" x14ac:dyDescent="0.3">
      <c r="A17" s="13"/>
      <c r="B17" s="10" t="s">
        <v>49</v>
      </c>
      <c r="C17" s="10"/>
      <c r="D17" s="3"/>
      <c r="E17" s="30" t="str">
        <f>IF(C17,ABS(C17-D17)/D17,"Not Run")</f>
        <v>Not Run</v>
      </c>
      <c r="F17" s="29">
        <v>0.03</v>
      </c>
      <c r="G17" s="28" t="str">
        <f t="shared" si="0"/>
        <v>Not Run</v>
      </c>
      <c r="H17" s="33"/>
      <c r="I17" s="33"/>
      <c r="J17" s="33"/>
      <c r="K17" s="34"/>
    </row>
    <row r="18" spans="1:11" ht="15.75" thickBot="1" x14ac:dyDescent="0.3">
      <c r="A18" s="13" t="s">
        <v>57</v>
      </c>
      <c r="B18" s="10" t="s">
        <v>59</v>
      </c>
      <c r="C18" s="3"/>
      <c r="D18" s="3"/>
      <c r="E18" s="10" t="str">
        <f t="shared" ref="E18:E40" si="1">IF(C18,ABS(C18-D18),"Not Run")</f>
        <v>Not Run</v>
      </c>
      <c r="F18" s="19">
        <v>0.6</v>
      </c>
      <c r="G18" s="28" t="str">
        <f t="shared" si="0"/>
        <v>Not Run</v>
      </c>
      <c r="H18" s="35"/>
      <c r="I18" s="36"/>
      <c r="J18" s="36"/>
      <c r="K18" s="37"/>
    </row>
    <row r="19" spans="1:11" ht="15.75" thickBot="1" x14ac:dyDescent="0.3">
      <c r="A19" s="13"/>
      <c r="B19" s="10" t="s">
        <v>60</v>
      </c>
      <c r="C19" s="21"/>
      <c r="D19" s="21"/>
      <c r="E19" s="10" t="str">
        <f t="shared" si="1"/>
        <v>Not Run</v>
      </c>
      <c r="F19" s="19">
        <v>0.6</v>
      </c>
      <c r="G19" s="28" t="str">
        <f t="shared" si="0"/>
        <v>Not Run</v>
      </c>
      <c r="H19" s="33"/>
      <c r="I19" s="33"/>
      <c r="J19" s="33"/>
      <c r="K19" s="34"/>
    </row>
    <row r="20" spans="1:11" ht="15.75" thickBot="1" x14ac:dyDescent="0.3">
      <c r="A20" s="13"/>
      <c r="B20" s="10" t="s">
        <v>61</v>
      </c>
      <c r="C20" s="21"/>
      <c r="D20" s="21"/>
      <c r="E20" s="10" t="str">
        <f t="shared" si="1"/>
        <v>Not Run</v>
      </c>
      <c r="F20" s="19">
        <v>0.6</v>
      </c>
      <c r="G20" s="28" t="str">
        <f t="shared" si="0"/>
        <v>Not Run</v>
      </c>
      <c r="H20" s="33"/>
      <c r="I20" s="33"/>
      <c r="J20" s="33"/>
      <c r="K20" s="34"/>
    </row>
    <row r="21" spans="1:11" ht="15.75" thickBot="1" x14ac:dyDescent="0.3">
      <c r="A21" s="13"/>
      <c r="B21" s="10" t="s">
        <v>62</v>
      </c>
      <c r="C21" s="21"/>
      <c r="D21" s="21"/>
      <c r="E21" s="10" t="str">
        <f t="shared" si="1"/>
        <v>Not Run</v>
      </c>
      <c r="F21" s="19">
        <v>0.6</v>
      </c>
      <c r="G21" s="28" t="str">
        <f t="shared" si="0"/>
        <v>Not Run</v>
      </c>
      <c r="H21" s="33"/>
      <c r="I21" s="33"/>
      <c r="J21" s="33"/>
      <c r="K21" s="34"/>
    </row>
    <row r="22" spans="1:11" ht="15.75" thickBot="1" x14ac:dyDescent="0.3">
      <c r="A22" s="13"/>
      <c r="B22" s="10" t="s">
        <v>63</v>
      </c>
      <c r="C22" s="21"/>
      <c r="D22" s="21"/>
      <c r="E22" s="10" t="str">
        <f t="shared" si="1"/>
        <v>Not Run</v>
      </c>
      <c r="F22" s="19">
        <v>0.6</v>
      </c>
      <c r="G22" s="28" t="str">
        <f t="shared" si="0"/>
        <v>Not Run</v>
      </c>
      <c r="H22" s="33"/>
      <c r="I22" s="33"/>
      <c r="J22" s="33"/>
      <c r="K22" s="34"/>
    </row>
    <row r="23" spans="1:11" ht="15.75" thickBot="1" x14ac:dyDescent="0.3">
      <c r="A23" s="13"/>
      <c r="B23" s="10" t="s">
        <v>64</v>
      </c>
      <c r="C23" s="21"/>
      <c r="D23" s="21"/>
      <c r="E23" s="10" t="str">
        <f t="shared" si="1"/>
        <v>Not Run</v>
      </c>
      <c r="F23" s="19">
        <v>0.6</v>
      </c>
      <c r="G23" s="28" t="str">
        <f t="shared" si="0"/>
        <v>Not Run</v>
      </c>
      <c r="H23" s="33"/>
      <c r="I23" s="33"/>
      <c r="J23" s="33"/>
      <c r="K23" s="34"/>
    </row>
    <row r="24" spans="1:11" ht="15.75" thickBot="1" x14ac:dyDescent="0.3">
      <c r="A24" s="23" t="s">
        <v>43</v>
      </c>
      <c r="B24" s="20" t="s">
        <v>50</v>
      </c>
      <c r="C24" s="31"/>
      <c r="D24" s="31"/>
      <c r="E24" s="10" t="str">
        <f t="shared" si="1"/>
        <v>Not Run</v>
      </c>
      <c r="F24" s="32">
        <v>5.0000000000000001E-3</v>
      </c>
      <c r="G24" s="28" t="str">
        <f t="shared" si="0"/>
        <v>Not Run</v>
      </c>
      <c r="H24" s="35"/>
      <c r="I24" s="36"/>
      <c r="J24" s="36"/>
      <c r="K24" s="37"/>
    </row>
    <row r="25" spans="1:11" ht="15.75" thickBot="1" x14ac:dyDescent="0.3">
      <c r="A25" s="13" t="s">
        <v>74</v>
      </c>
      <c r="B25" s="10" t="s">
        <v>66</v>
      </c>
      <c r="C25" s="30"/>
      <c r="D25" s="30"/>
      <c r="E25" s="30" t="str">
        <f t="shared" si="1"/>
        <v>Not Run</v>
      </c>
      <c r="F25" s="30">
        <v>0.08</v>
      </c>
      <c r="G25" s="28" t="str">
        <f t="shared" si="0"/>
        <v>Not Run</v>
      </c>
      <c r="H25" s="35"/>
      <c r="I25" s="36"/>
      <c r="J25" s="36"/>
      <c r="K25" s="37"/>
    </row>
    <row r="26" spans="1:11" ht="15.75" thickBot="1" x14ac:dyDescent="0.3">
      <c r="A26" s="13"/>
      <c r="B26" s="10" t="s">
        <v>67</v>
      </c>
      <c r="C26" s="30"/>
      <c r="D26" s="30"/>
      <c r="E26" s="30" t="str">
        <f t="shared" si="1"/>
        <v>Not Run</v>
      </c>
      <c r="F26" s="30">
        <v>0.08</v>
      </c>
      <c r="G26" s="28" t="str">
        <f t="shared" si="0"/>
        <v>Not Run</v>
      </c>
      <c r="H26" s="35"/>
      <c r="I26" s="36"/>
      <c r="J26" s="36"/>
      <c r="K26" s="37"/>
    </row>
    <row r="27" spans="1:11" ht="15.75" thickBot="1" x14ac:dyDescent="0.3">
      <c r="A27" s="13"/>
      <c r="B27" s="10" t="s">
        <v>69</v>
      </c>
      <c r="C27" s="30"/>
      <c r="D27" s="30"/>
      <c r="E27" s="30" t="str">
        <f t="shared" si="1"/>
        <v>Not Run</v>
      </c>
      <c r="F27" s="30">
        <v>0.08</v>
      </c>
      <c r="G27" s="28" t="str">
        <f t="shared" si="0"/>
        <v>Not Run</v>
      </c>
      <c r="H27" s="35"/>
      <c r="I27" s="36"/>
      <c r="J27" s="36"/>
      <c r="K27" s="37"/>
    </row>
    <row r="28" spans="1:11" ht="15.75" thickBot="1" x14ac:dyDescent="0.3">
      <c r="A28" s="13"/>
      <c r="B28" s="10" t="s">
        <v>68</v>
      </c>
      <c r="C28" s="30"/>
      <c r="D28" s="30"/>
      <c r="E28" s="30" t="str">
        <f t="shared" si="1"/>
        <v>Not Run</v>
      </c>
      <c r="F28" s="30">
        <v>0.08</v>
      </c>
      <c r="G28" s="28" t="str">
        <f t="shared" si="0"/>
        <v>Not Run</v>
      </c>
      <c r="H28" s="35"/>
      <c r="I28" s="36"/>
      <c r="J28" s="36"/>
      <c r="K28" s="37"/>
    </row>
    <row r="29" spans="1:11" ht="15.75" thickBot="1" x14ac:dyDescent="0.3">
      <c r="A29" s="13"/>
      <c r="B29" s="10" t="s">
        <v>70</v>
      </c>
      <c r="C29" s="30"/>
      <c r="D29" s="30"/>
      <c r="E29" s="30" t="str">
        <f t="shared" si="1"/>
        <v>Not Run</v>
      </c>
      <c r="F29" s="30">
        <v>0.08</v>
      </c>
      <c r="G29" s="28" t="str">
        <f t="shared" si="0"/>
        <v>Not Run</v>
      </c>
      <c r="H29" s="35"/>
      <c r="I29" s="36"/>
      <c r="J29" s="36"/>
      <c r="K29" s="37"/>
    </row>
    <row r="30" spans="1:11" ht="15.75" thickBot="1" x14ac:dyDescent="0.3">
      <c r="A30" s="13"/>
      <c r="B30" s="10" t="s">
        <v>71</v>
      </c>
      <c r="C30" s="30"/>
      <c r="D30" s="30"/>
      <c r="E30" s="30" t="str">
        <f t="shared" si="1"/>
        <v>Not Run</v>
      </c>
      <c r="F30" s="30">
        <v>0.08</v>
      </c>
      <c r="G30" s="28" t="str">
        <f t="shared" si="0"/>
        <v>Not Run</v>
      </c>
      <c r="H30" s="35"/>
      <c r="I30" s="36"/>
      <c r="J30" s="36"/>
      <c r="K30" s="37"/>
    </row>
    <row r="31" spans="1:11" ht="15.75" thickBot="1" x14ac:dyDescent="0.3">
      <c r="A31" s="13"/>
      <c r="B31" s="10" t="s">
        <v>72</v>
      </c>
      <c r="C31" s="30"/>
      <c r="D31" s="30"/>
      <c r="E31" s="30" t="str">
        <f t="shared" si="1"/>
        <v>Not Run</v>
      </c>
      <c r="F31" s="30">
        <v>0.08</v>
      </c>
      <c r="G31" s="28" t="str">
        <f t="shared" si="0"/>
        <v>Not Run</v>
      </c>
      <c r="H31" s="35"/>
      <c r="I31" s="36"/>
      <c r="J31" s="36"/>
      <c r="K31" s="37"/>
    </row>
    <row r="32" spans="1:11" ht="15.75" thickBot="1" x14ac:dyDescent="0.3">
      <c r="A32" s="13"/>
      <c r="B32" s="10" t="s">
        <v>73</v>
      </c>
      <c r="C32" s="30"/>
      <c r="D32" s="30"/>
      <c r="E32" s="30" t="str">
        <f t="shared" si="1"/>
        <v>Not Run</v>
      </c>
      <c r="F32" s="30">
        <v>0.08</v>
      </c>
      <c r="G32" s="28" t="str">
        <f t="shared" si="0"/>
        <v>Not Run</v>
      </c>
      <c r="H32" s="35"/>
      <c r="I32" s="36"/>
      <c r="J32" s="36"/>
      <c r="K32" s="37"/>
    </row>
    <row r="33" spans="1:11" ht="15.75" thickBot="1" x14ac:dyDescent="0.3">
      <c r="A33" s="13" t="s">
        <v>58</v>
      </c>
      <c r="B33" s="10" t="s">
        <v>66</v>
      </c>
      <c r="C33" s="30"/>
      <c r="D33" s="30"/>
      <c r="E33" s="30" t="str">
        <f t="shared" si="1"/>
        <v>Not Run</v>
      </c>
      <c r="F33" s="30">
        <v>0.08</v>
      </c>
      <c r="G33" s="28" t="str">
        <f t="shared" si="0"/>
        <v>Not Run</v>
      </c>
      <c r="H33" s="35"/>
      <c r="I33" s="36"/>
      <c r="J33" s="36"/>
      <c r="K33" s="37"/>
    </row>
    <row r="34" spans="1:11" ht="15.75" thickBot="1" x14ac:dyDescent="0.3">
      <c r="A34" s="13"/>
      <c r="B34" s="10" t="s">
        <v>67</v>
      </c>
      <c r="C34" s="30"/>
      <c r="D34" s="30"/>
      <c r="E34" s="30" t="str">
        <f t="shared" si="1"/>
        <v>Not Run</v>
      </c>
      <c r="F34" s="30">
        <v>0.08</v>
      </c>
      <c r="G34" s="28" t="str">
        <f t="shared" si="0"/>
        <v>Not Run</v>
      </c>
      <c r="H34" s="35"/>
      <c r="I34" s="36"/>
      <c r="J34" s="36"/>
      <c r="K34" s="37"/>
    </row>
    <row r="35" spans="1:11" ht="15.75" thickBot="1" x14ac:dyDescent="0.3">
      <c r="A35" s="13"/>
      <c r="B35" s="10" t="s">
        <v>69</v>
      </c>
      <c r="C35" s="30"/>
      <c r="D35" s="30"/>
      <c r="E35" s="30" t="str">
        <f t="shared" si="1"/>
        <v>Not Run</v>
      </c>
      <c r="F35" s="30">
        <v>0.08</v>
      </c>
      <c r="G35" s="28" t="str">
        <f t="shared" si="0"/>
        <v>Not Run</v>
      </c>
      <c r="H35" s="35"/>
      <c r="I35" s="36"/>
      <c r="J35" s="36"/>
      <c r="K35" s="37"/>
    </row>
    <row r="36" spans="1:11" ht="15.75" thickBot="1" x14ac:dyDescent="0.3">
      <c r="A36" s="13"/>
      <c r="B36" s="10" t="s">
        <v>68</v>
      </c>
      <c r="C36" s="30"/>
      <c r="D36" s="30"/>
      <c r="E36" s="30" t="str">
        <f t="shared" si="1"/>
        <v>Not Run</v>
      </c>
      <c r="F36" s="30">
        <v>0.08</v>
      </c>
      <c r="G36" s="28" t="str">
        <f t="shared" si="0"/>
        <v>Not Run</v>
      </c>
      <c r="H36" s="35"/>
      <c r="I36" s="36"/>
      <c r="J36" s="36"/>
      <c r="K36" s="37"/>
    </row>
    <row r="37" spans="1:11" ht="15.75" thickBot="1" x14ac:dyDescent="0.3">
      <c r="A37" s="13"/>
      <c r="B37" s="10" t="s">
        <v>70</v>
      </c>
      <c r="C37" s="30"/>
      <c r="D37" s="30"/>
      <c r="E37" s="30" t="str">
        <f t="shared" si="1"/>
        <v>Not Run</v>
      </c>
      <c r="F37" s="30">
        <v>0.08</v>
      </c>
      <c r="G37" s="28" t="str">
        <f t="shared" si="0"/>
        <v>Not Run</v>
      </c>
      <c r="H37" s="35"/>
      <c r="I37" s="36"/>
      <c r="J37" s="36"/>
      <c r="K37" s="37"/>
    </row>
    <row r="38" spans="1:11" ht="15.75" thickBot="1" x14ac:dyDescent="0.3">
      <c r="A38" s="13"/>
      <c r="B38" s="10" t="s">
        <v>71</v>
      </c>
      <c r="C38" s="30"/>
      <c r="D38" s="30"/>
      <c r="E38" s="30" t="str">
        <f t="shared" si="1"/>
        <v>Not Run</v>
      </c>
      <c r="F38" s="30">
        <v>0.08</v>
      </c>
      <c r="G38" s="28" t="str">
        <f t="shared" si="0"/>
        <v>Not Run</v>
      </c>
      <c r="H38" s="35"/>
      <c r="I38" s="36"/>
      <c r="J38" s="36"/>
      <c r="K38" s="37"/>
    </row>
    <row r="39" spans="1:11" ht="15.75" thickBot="1" x14ac:dyDescent="0.3">
      <c r="A39" s="13"/>
      <c r="B39" s="10" t="s">
        <v>72</v>
      </c>
      <c r="C39" s="30"/>
      <c r="D39" s="30"/>
      <c r="E39" s="30" t="str">
        <f t="shared" si="1"/>
        <v>Not Run</v>
      </c>
      <c r="F39" s="30">
        <v>0.08</v>
      </c>
      <c r="G39" s="28" t="str">
        <f t="shared" si="0"/>
        <v>Not Run</v>
      </c>
      <c r="H39" s="35"/>
      <c r="I39" s="36"/>
      <c r="J39" s="36"/>
      <c r="K39" s="37"/>
    </row>
    <row r="40" spans="1:11" ht="15.75" thickBot="1" x14ac:dyDescent="0.3">
      <c r="A40" s="14"/>
      <c r="B40" s="15" t="s">
        <v>73</v>
      </c>
      <c r="C40" s="49"/>
      <c r="D40" s="49"/>
      <c r="E40" s="30" t="str">
        <f t="shared" si="1"/>
        <v>Not Run</v>
      </c>
      <c r="F40" s="30">
        <v>0.08</v>
      </c>
      <c r="G40" s="28" t="str">
        <f t="shared" si="0"/>
        <v>Not Run</v>
      </c>
      <c r="H40" s="35"/>
      <c r="I40" s="36"/>
      <c r="J40" s="36"/>
      <c r="K40" s="37"/>
    </row>
  </sheetData>
  <mergeCells count="31">
    <mergeCell ref="H40:K40"/>
    <mergeCell ref="H34:K34"/>
    <mergeCell ref="H35:K35"/>
    <mergeCell ref="H36:K36"/>
    <mergeCell ref="H37:K37"/>
    <mergeCell ref="H38:K38"/>
    <mergeCell ref="H39:K39"/>
    <mergeCell ref="H28:K28"/>
    <mergeCell ref="H29:K29"/>
    <mergeCell ref="H30:K30"/>
    <mergeCell ref="H31:K31"/>
    <mergeCell ref="H32:K32"/>
    <mergeCell ref="H33:K33"/>
    <mergeCell ref="H22:K22"/>
    <mergeCell ref="H23:K23"/>
    <mergeCell ref="H24:K24"/>
    <mergeCell ref="H25:K25"/>
    <mergeCell ref="H26:K26"/>
    <mergeCell ref="H27:K27"/>
    <mergeCell ref="H16:K16"/>
    <mergeCell ref="H17:K17"/>
    <mergeCell ref="H18:K18"/>
    <mergeCell ref="H19:K19"/>
    <mergeCell ref="H20:K20"/>
    <mergeCell ref="H21:K21"/>
    <mergeCell ref="E1:M3"/>
    <mergeCell ref="H11:K11"/>
    <mergeCell ref="H12:K12"/>
    <mergeCell ref="H13:K13"/>
    <mergeCell ref="H14:K14"/>
    <mergeCell ref="H15:K15"/>
  </mergeCells>
  <conditionalFormatting sqref="G12:G40">
    <cfRule type="cellIs" dxfId="3" priority="1" operator="equal">
      <formula>"No Tolerance"</formula>
    </cfRule>
    <cfRule type="cellIs" dxfId="2" priority="2" operator="equal">
      <formula>"Not Run"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Data</vt:lpstr>
      <vt:lpstr>ForthValley Ax T1</vt:lpstr>
      <vt:lpstr>Shetland Ax T1</vt:lpstr>
      <vt:lpstr>Gartnavel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Tracey</dc:creator>
  <cp:lastModifiedBy>John Tracey</cp:lastModifiedBy>
  <dcterms:created xsi:type="dcterms:W3CDTF">2024-09-03T16:16:13Z</dcterms:created>
  <dcterms:modified xsi:type="dcterms:W3CDTF">2024-09-12T18:14:55Z</dcterms:modified>
</cp:coreProperties>
</file>