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zen-ScottishACR-Fork\MedACRTestingSetAndResults\"/>
    </mc:Choice>
  </mc:AlternateContent>
  <xr:revisionPtr revIDLastSave="0" documentId="13_ncr:1_{68132F60-A921-487C-A036-7CE22422E4AA}" xr6:coauthVersionLast="47" xr6:coauthVersionMax="47" xr10:uidLastSave="{00000000-0000-0000-0000-000000000000}"/>
  <bookViews>
    <workbookView xWindow="-120" yWindow="-120" windowWidth="29040" windowHeight="15840" activeTab="7" xr2:uid="{FB94AA00-146E-4F69-A819-9104D1118357}"/>
  </bookViews>
  <sheets>
    <sheet name="Test Data" sheetId="1" r:id="rId1"/>
    <sheet name="ForthValley Ax T1" sheetId="2" r:id="rId2"/>
    <sheet name="Shetland Ax T1" sheetId="5" r:id="rId3"/>
    <sheet name="Gartnavel" sheetId="7" r:id="rId4"/>
    <sheet name="Raig 2 Ax T1 SE" sheetId="8" r:id="rId5"/>
    <sheet name="Raig 2 Sag T1 SE" sheetId="10" r:id="rId6"/>
    <sheet name="Raig 1 ACR AxT2" sheetId="9" r:id="rId7"/>
    <sheet name="Raig 2 Cor T1 SE" sheetId="11" r:id="rId8"/>
    <sheet name="Template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1" l="1"/>
  <c r="G39" i="11" s="1"/>
  <c r="E38" i="11"/>
  <c r="G38" i="11" s="1"/>
  <c r="E37" i="11"/>
  <c r="G37" i="11" s="1"/>
  <c r="E36" i="11"/>
  <c r="G36" i="11" s="1"/>
  <c r="E35" i="11"/>
  <c r="G35" i="11" s="1"/>
  <c r="E34" i="11"/>
  <c r="G34" i="11" s="1"/>
  <c r="E33" i="11"/>
  <c r="G33" i="11" s="1"/>
  <c r="E32" i="11"/>
  <c r="G32" i="11" s="1"/>
  <c r="E31" i="11"/>
  <c r="G31" i="11" s="1"/>
  <c r="E30" i="11"/>
  <c r="G30" i="11" s="1"/>
  <c r="E29" i="11"/>
  <c r="G29" i="11" s="1"/>
  <c r="E28" i="11"/>
  <c r="G28" i="11" s="1"/>
  <c r="E27" i="11"/>
  <c r="G27" i="11" s="1"/>
  <c r="E26" i="11"/>
  <c r="G26" i="11" s="1"/>
  <c r="E25" i="11"/>
  <c r="G25" i="11" s="1"/>
  <c r="E24" i="11"/>
  <c r="G24" i="11" s="1"/>
  <c r="E23" i="11"/>
  <c r="G23" i="11" s="1"/>
  <c r="E22" i="11"/>
  <c r="G22" i="11" s="1"/>
  <c r="E21" i="11"/>
  <c r="G21" i="11" s="1"/>
  <c r="E20" i="11"/>
  <c r="G20" i="11" s="1"/>
  <c r="E19" i="11"/>
  <c r="G19" i="11" s="1"/>
  <c r="E18" i="11"/>
  <c r="G18" i="11" s="1"/>
  <c r="E17" i="11"/>
  <c r="G17" i="11" s="1"/>
  <c r="E16" i="11"/>
  <c r="G16" i="11" s="1"/>
  <c r="E15" i="11"/>
  <c r="G15" i="11" s="1"/>
  <c r="E14" i="11"/>
  <c r="G14" i="11" s="1"/>
  <c r="E13" i="11"/>
  <c r="G13" i="11" s="1"/>
  <c r="E12" i="11"/>
  <c r="G12" i="11" s="1"/>
  <c r="E39" i="10"/>
  <c r="G39" i="10" s="1"/>
  <c r="E38" i="10"/>
  <c r="G38" i="10" s="1"/>
  <c r="E37" i="10"/>
  <c r="G37" i="10" s="1"/>
  <c r="E36" i="10"/>
  <c r="G36" i="10" s="1"/>
  <c r="E35" i="10"/>
  <c r="G35" i="10" s="1"/>
  <c r="E34" i="10"/>
  <c r="G34" i="10" s="1"/>
  <c r="E33" i="10"/>
  <c r="G33" i="10" s="1"/>
  <c r="E32" i="10"/>
  <c r="G32" i="10" s="1"/>
  <c r="E31" i="10"/>
  <c r="G31" i="10" s="1"/>
  <c r="E30" i="10"/>
  <c r="G30" i="10" s="1"/>
  <c r="E29" i="10"/>
  <c r="G29" i="10" s="1"/>
  <c r="E28" i="10"/>
  <c r="G28" i="10" s="1"/>
  <c r="E27" i="10"/>
  <c r="G27" i="10" s="1"/>
  <c r="E26" i="10"/>
  <c r="G26" i="10" s="1"/>
  <c r="E25" i="10"/>
  <c r="G25" i="10" s="1"/>
  <c r="E24" i="10"/>
  <c r="G24" i="10" s="1"/>
  <c r="E23" i="10"/>
  <c r="G23" i="10" s="1"/>
  <c r="E22" i="10"/>
  <c r="G22" i="10" s="1"/>
  <c r="E21" i="10"/>
  <c r="G21" i="10" s="1"/>
  <c r="E20" i="10"/>
  <c r="G20" i="10" s="1"/>
  <c r="E19" i="10"/>
  <c r="G19" i="10" s="1"/>
  <c r="E18" i="10"/>
  <c r="G18" i="10" s="1"/>
  <c r="E17" i="10"/>
  <c r="G17" i="10" s="1"/>
  <c r="E16" i="10"/>
  <c r="G16" i="10" s="1"/>
  <c r="E15" i="10"/>
  <c r="G15" i="10" s="1"/>
  <c r="E14" i="10"/>
  <c r="G14" i="10" s="1"/>
  <c r="E13" i="10"/>
  <c r="G13" i="10" s="1"/>
  <c r="E12" i="10"/>
  <c r="G12" i="10" s="1"/>
  <c r="E39" i="9"/>
  <c r="G39" i="9" s="1"/>
  <c r="E38" i="9"/>
  <c r="G38" i="9" s="1"/>
  <c r="E37" i="9"/>
  <c r="G37" i="9" s="1"/>
  <c r="E36" i="9"/>
  <c r="G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G28" i="9" s="1"/>
  <c r="E27" i="9"/>
  <c r="G27" i="9" s="1"/>
  <c r="E26" i="9"/>
  <c r="G26" i="9" s="1"/>
  <c r="E25" i="9"/>
  <c r="G25" i="9" s="1"/>
  <c r="E24" i="9"/>
  <c r="G24" i="9" s="1"/>
  <c r="E23" i="9"/>
  <c r="G23" i="9" s="1"/>
  <c r="E22" i="9"/>
  <c r="G22" i="9" s="1"/>
  <c r="E21" i="9"/>
  <c r="G21" i="9" s="1"/>
  <c r="E20" i="9"/>
  <c r="G20" i="9" s="1"/>
  <c r="E19" i="9"/>
  <c r="G19" i="9" s="1"/>
  <c r="E18" i="9"/>
  <c r="G18" i="9" s="1"/>
  <c r="E17" i="9"/>
  <c r="G17" i="9" s="1"/>
  <c r="E16" i="9"/>
  <c r="G16" i="9" s="1"/>
  <c r="E15" i="9"/>
  <c r="G15" i="9" s="1"/>
  <c r="E14" i="9"/>
  <c r="G14" i="9" s="1"/>
  <c r="E13" i="9"/>
  <c r="G13" i="9" s="1"/>
  <c r="E12" i="9"/>
  <c r="G12" i="9" s="1"/>
  <c r="E39" i="8" l="1"/>
  <c r="G39" i="8" s="1"/>
  <c r="E38" i="8"/>
  <c r="G38" i="8" s="1"/>
  <c r="E37" i="8"/>
  <c r="G37" i="8" s="1"/>
  <c r="E36" i="8"/>
  <c r="G36" i="8" s="1"/>
  <c r="E35" i="8"/>
  <c r="G35" i="8" s="1"/>
  <c r="E34" i="8"/>
  <c r="G34" i="8" s="1"/>
  <c r="E33" i="8"/>
  <c r="G33" i="8" s="1"/>
  <c r="E32" i="8"/>
  <c r="G32" i="8" s="1"/>
  <c r="E31" i="8"/>
  <c r="G31" i="8" s="1"/>
  <c r="E30" i="8"/>
  <c r="G30" i="8" s="1"/>
  <c r="E29" i="8"/>
  <c r="G29" i="8" s="1"/>
  <c r="E28" i="8"/>
  <c r="G28" i="8" s="1"/>
  <c r="E27" i="8"/>
  <c r="G27" i="8" s="1"/>
  <c r="E26" i="8"/>
  <c r="G26" i="8" s="1"/>
  <c r="E25" i="8"/>
  <c r="G25" i="8" s="1"/>
  <c r="E24" i="8"/>
  <c r="G24" i="8" s="1"/>
  <c r="E23" i="8"/>
  <c r="G23" i="8" s="1"/>
  <c r="E22" i="8"/>
  <c r="G22" i="8" s="1"/>
  <c r="E21" i="8"/>
  <c r="G21" i="8" s="1"/>
  <c r="E20" i="8"/>
  <c r="G20" i="8" s="1"/>
  <c r="E19" i="8"/>
  <c r="G19" i="8" s="1"/>
  <c r="E18" i="8"/>
  <c r="G18" i="8" s="1"/>
  <c r="E17" i="8"/>
  <c r="G17" i="8" s="1"/>
  <c r="E16" i="8"/>
  <c r="G16" i="8" s="1"/>
  <c r="E15" i="8"/>
  <c r="G15" i="8" s="1"/>
  <c r="E14" i="8"/>
  <c r="G14" i="8" s="1"/>
  <c r="E13" i="8"/>
  <c r="G13" i="8" s="1"/>
  <c r="E12" i="8"/>
  <c r="G12" i="8" s="1"/>
  <c r="E39" i="7"/>
  <c r="G39" i="7" s="1"/>
  <c r="E38" i="7"/>
  <c r="G38" i="7" s="1"/>
  <c r="E37" i="7"/>
  <c r="G37" i="7" s="1"/>
  <c r="E36" i="7"/>
  <c r="G36" i="7" s="1"/>
  <c r="E35" i="7"/>
  <c r="G35" i="7" s="1"/>
  <c r="E34" i="7"/>
  <c r="G34" i="7" s="1"/>
  <c r="E33" i="7"/>
  <c r="G33" i="7" s="1"/>
  <c r="E32" i="7"/>
  <c r="G32" i="7" s="1"/>
  <c r="E31" i="7"/>
  <c r="G31" i="7" s="1"/>
  <c r="E30" i="7"/>
  <c r="G30" i="7" s="1"/>
  <c r="E29" i="7"/>
  <c r="G29" i="7" s="1"/>
  <c r="E28" i="7"/>
  <c r="G28" i="7" s="1"/>
  <c r="E27" i="7"/>
  <c r="G27" i="7" s="1"/>
  <c r="E26" i="7"/>
  <c r="G26" i="7" s="1"/>
  <c r="E25" i="7"/>
  <c r="G25" i="7" s="1"/>
  <c r="E24" i="7"/>
  <c r="G24" i="7" s="1"/>
  <c r="E23" i="7"/>
  <c r="G23" i="7" s="1"/>
  <c r="E22" i="7"/>
  <c r="G22" i="7" s="1"/>
  <c r="E21" i="7"/>
  <c r="G21" i="7" s="1"/>
  <c r="E20" i="7"/>
  <c r="G20" i="7" s="1"/>
  <c r="E19" i="7"/>
  <c r="G19" i="7" s="1"/>
  <c r="E18" i="7"/>
  <c r="G18" i="7" s="1"/>
  <c r="E17" i="7"/>
  <c r="G17" i="7" s="1"/>
  <c r="E16" i="7"/>
  <c r="G16" i="7" s="1"/>
  <c r="E15" i="7"/>
  <c r="G15" i="7" s="1"/>
  <c r="E14" i="7"/>
  <c r="G14" i="7" s="1"/>
  <c r="E13" i="7"/>
  <c r="G13" i="7" s="1"/>
  <c r="E12" i="7"/>
  <c r="G12" i="7" s="1"/>
  <c r="E16" i="5" l="1"/>
  <c r="G16" i="5" s="1"/>
  <c r="E39" i="5"/>
  <c r="G39" i="5" s="1"/>
  <c r="E38" i="5"/>
  <c r="G38" i="5" s="1"/>
  <c r="E37" i="5"/>
  <c r="G37" i="5" s="1"/>
  <c r="E36" i="5"/>
  <c r="G36" i="5" s="1"/>
  <c r="E35" i="5"/>
  <c r="G35" i="5" s="1"/>
  <c r="E34" i="5"/>
  <c r="G34" i="5" s="1"/>
  <c r="E33" i="5"/>
  <c r="G33" i="5" s="1"/>
  <c r="E32" i="5"/>
  <c r="G32" i="5" s="1"/>
  <c r="E31" i="5"/>
  <c r="G31" i="5" s="1"/>
  <c r="E30" i="5"/>
  <c r="G30" i="5" s="1"/>
  <c r="E29" i="5"/>
  <c r="G29" i="5" s="1"/>
  <c r="E28" i="5"/>
  <c r="G28" i="5" s="1"/>
  <c r="E27" i="5"/>
  <c r="G27" i="5" s="1"/>
  <c r="E26" i="5"/>
  <c r="G26" i="5" s="1"/>
  <c r="E25" i="5"/>
  <c r="G25" i="5" s="1"/>
  <c r="E24" i="5"/>
  <c r="G24" i="5" s="1"/>
  <c r="E23" i="5"/>
  <c r="G23" i="5" s="1"/>
  <c r="E22" i="5"/>
  <c r="G22" i="5" s="1"/>
  <c r="E21" i="5"/>
  <c r="G21" i="5" s="1"/>
  <c r="E20" i="5"/>
  <c r="G20" i="5" s="1"/>
  <c r="E19" i="5"/>
  <c r="G19" i="5" s="1"/>
  <c r="E18" i="5"/>
  <c r="G18" i="5" s="1"/>
  <c r="E17" i="5"/>
  <c r="G17" i="5" s="1"/>
  <c r="E15" i="5"/>
  <c r="G15" i="5" s="1"/>
  <c r="E14" i="5"/>
  <c r="G14" i="5" s="1"/>
  <c r="E13" i="5"/>
  <c r="G13" i="5" s="1"/>
  <c r="E12" i="5"/>
  <c r="G12" i="5" s="1"/>
  <c r="E39" i="4"/>
  <c r="G39" i="4" s="1"/>
  <c r="E38" i="4"/>
  <c r="G38" i="4" s="1"/>
  <c r="E37" i="4"/>
  <c r="G37" i="4" s="1"/>
  <c r="E36" i="4"/>
  <c r="G36" i="4" s="1"/>
  <c r="E35" i="4"/>
  <c r="G35" i="4" s="1"/>
  <c r="E34" i="4"/>
  <c r="G34" i="4" s="1"/>
  <c r="E33" i="4"/>
  <c r="G33" i="4" s="1"/>
  <c r="E32" i="4"/>
  <c r="G32" i="4" s="1"/>
  <c r="E31" i="4"/>
  <c r="G31" i="4" s="1"/>
  <c r="E30" i="4"/>
  <c r="G30" i="4" s="1"/>
  <c r="E29" i="4"/>
  <c r="G29" i="4" s="1"/>
  <c r="E28" i="4"/>
  <c r="G28" i="4" s="1"/>
  <c r="E27" i="4"/>
  <c r="G27" i="4" s="1"/>
  <c r="E26" i="4"/>
  <c r="G26" i="4" s="1"/>
  <c r="E25" i="4"/>
  <c r="G25" i="4" s="1"/>
  <c r="E24" i="4"/>
  <c r="G24" i="4" s="1"/>
  <c r="E23" i="4"/>
  <c r="G23" i="4" s="1"/>
  <c r="E22" i="4"/>
  <c r="G22" i="4" s="1"/>
  <c r="E21" i="4"/>
  <c r="G21" i="4" s="1"/>
  <c r="E20" i="4"/>
  <c r="G20" i="4" s="1"/>
  <c r="E19" i="4"/>
  <c r="G19" i="4" s="1"/>
  <c r="E18" i="4"/>
  <c r="G18" i="4" s="1"/>
  <c r="E17" i="4"/>
  <c r="G17" i="4" s="1"/>
  <c r="E16" i="4"/>
  <c r="G16" i="4" s="1"/>
  <c r="E15" i="4"/>
  <c r="G15" i="4" s="1"/>
  <c r="E14" i="4"/>
  <c r="G14" i="4" s="1"/>
  <c r="E13" i="4"/>
  <c r="G13" i="4" s="1"/>
  <c r="E12" i="4"/>
  <c r="G12" i="4" s="1"/>
  <c r="E39" i="2"/>
  <c r="E17" i="2" l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G39" i="2"/>
  <c r="E16" i="2"/>
  <c r="G16" i="2" s="1"/>
  <c r="E15" i="2"/>
  <c r="G15" i="2" s="1"/>
  <c r="E14" i="2"/>
  <c r="E13" i="2"/>
  <c r="G13" i="2" s="1"/>
  <c r="E12" i="2"/>
  <c r="G12" i="2" s="1"/>
  <c r="G17" i="2"/>
  <c r="G14" i="2"/>
</calcChain>
</file>

<file path=xl/sharedStrings.xml><?xml version="1.0" encoding="utf-8"?>
<sst xmlns="http://schemas.openxmlformats.org/spreadsheetml/2006/main" count="502" uniqueCount="90">
  <si>
    <t>Sequence</t>
  </si>
  <si>
    <t>Scanner and Site</t>
  </si>
  <si>
    <t>Shetland Philips Ingenia 1.5T</t>
  </si>
  <si>
    <t>Fully Passed?</t>
  </si>
  <si>
    <t>Forth Valley SIGNA</t>
  </si>
  <si>
    <t>Gartnaval Philips Ingenia 1.5T</t>
  </si>
  <si>
    <t>Raigmore GE SIGNA Artist MRI 1</t>
  </si>
  <si>
    <t>Raigmore GE SIGNA Artist MRI 2</t>
  </si>
  <si>
    <t>FolderName</t>
  </si>
  <si>
    <t>MedACRTestingSetAndResults\ACR_HNU_Shetland\DICOM</t>
  </si>
  <si>
    <t>MedACRTestingSetAndResults\ACR Blair T1</t>
  </si>
  <si>
    <t>MedACRTestingSetAndResults\Blair Gartnavel</t>
  </si>
  <si>
    <t>MedACRTestingSetAndResults\Raigmore ACR MRI1 Test Data</t>
  </si>
  <si>
    <t>MedACRTestingSetAndResults\Raigmore ACR MRI 2 Test data</t>
  </si>
  <si>
    <t>Ax T1 SE</t>
  </si>
  <si>
    <t>ACR_Axial_T1</t>
  </si>
  <si>
    <t>ACR_ax_T1</t>
  </si>
  <si>
    <t>ACR AxT2</t>
  </si>
  <si>
    <t>Sag T1 SE</t>
  </si>
  <si>
    <t>Cor T1 SE</t>
  </si>
  <si>
    <t>Ax_T1_ACR_Lothian</t>
  </si>
  <si>
    <t>Link to Results</t>
  </si>
  <si>
    <t>Test Case ID</t>
  </si>
  <si>
    <t>Test Description</t>
  </si>
  <si>
    <t>Scanner</t>
  </si>
  <si>
    <t>GE SIGNA Artist</t>
  </si>
  <si>
    <t>Tested By</t>
  </si>
  <si>
    <t>Scan Date</t>
  </si>
  <si>
    <t>Test Date</t>
  </si>
  <si>
    <t>Series Description</t>
  </si>
  <si>
    <t>Git Commit</t>
  </si>
  <si>
    <t>J Tracey</t>
  </si>
  <si>
    <t>Test</t>
  </si>
  <si>
    <t>Uniformity</t>
  </si>
  <si>
    <t>Slice Position</t>
  </si>
  <si>
    <t>Slice Width</t>
  </si>
  <si>
    <t>SNR</t>
  </si>
  <si>
    <t>Ghosting</t>
  </si>
  <si>
    <t>Comparable Measurement</t>
  </si>
  <si>
    <t>Integral Uniformity</t>
  </si>
  <si>
    <t>Distance Slice 1(mm)</t>
  </si>
  <si>
    <t>Distance Slice 11(mm)</t>
  </si>
  <si>
    <t>Distance (mm)</t>
  </si>
  <si>
    <t>Signal-to-Bkgd ratio</t>
  </si>
  <si>
    <t>Software Result</t>
  </si>
  <si>
    <t>Manual Result</t>
  </si>
  <si>
    <t>Difference</t>
  </si>
  <si>
    <t>Tolerance</t>
  </si>
  <si>
    <t>PASS/ FAIL</t>
  </si>
  <si>
    <t>Comments</t>
  </si>
  <si>
    <t>Geometric Accuracy MagNet Method</t>
  </si>
  <si>
    <t>Spatial Resoloution Contrast Response Automatic</t>
  </si>
  <si>
    <t>Row Top (mm)</t>
  </si>
  <si>
    <t>Row Middle (mm)</t>
  </si>
  <si>
    <t>Row Bottom (mm)</t>
  </si>
  <si>
    <t>Col Top (mm)</t>
  </si>
  <si>
    <t>Col Middle (mm)</t>
  </si>
  <si>
    <t>Col Bottom (mm)</t>
  </si>
  <si>
    <t>ForthValley Ax T1'!A1</t>
  </si>
  <si>
    <t>1.1mm Horizontal</t>
  </si>
  <si>
    <t>1.0mm Horizontal</t>
  </si>
  <si>
    <t>0.8mm Horizontal</t>
  </si>
  <si>
    <t>0.9mm Horizontal</t>
  </si>
  <si>
    <t>1.1mm Vertical</t>
  </si>
  <si>
    <t>1.0mm Vertical</t>
  </si>
  <si>
    <t>0.9mm Vertical</t>
  </si>
  <si>
    <t>0.8mm Vertical</t>
  </si>
  <si>
    <t>Spatial Resoloution Contrast Response Manual</t>
  </si>
  <si>
    <t>Unclear Peaks and Troughs</t>
  </si>
  <si>
    <t>First peak not captured in range</t>
  </si>
  <si>
    <t>ForthValley V1</t>
  </si>
  <si>
    <t>Yes</t>
  </si>
  <si>
    <t>Shetland Ax T1 V1</t>
  </si>
  <si>
    <t>Initial Overall Test</t>
  </si>
  <si>
    <t>Imngenia Ambition S</t>
  </si>
  <si>
    <t>Shetland Ax T1'!A1</t>
  </si>
  <si>
    <t>Philips Ingenia 1.5T</t>
  </si>
  <si>
    <t>ACR_ac_T1</t>
  </si>
  <si>
    <t>Gart_Ax_V1</t>
  </si>
  <si>
    <t>Gartnavel!A1</t>
  </si>
  <si>
    <t>Signa Artist</t>
  </si>
  <si>
    <t>Raig 2 Ax T1 SE'!A1</t>
  </si>
  <si>
    <t>Raig_1_Ax_T2</t>
  </si>
  <si>
    <t>Raig 1 ACR AxT2'!A1</t>
  </si>
  <si>
    <t>Raig2_Ax_T1_SE</t>
  </si>
  <si>
    <t>Raig2_Sag_T1_SE</t>
  </si>
  <si>
    <t>Raig 2 Sag T1 SE'!A1</t>
  </si>
  <si>
    <t>Raig_2_Cor_T1</t>
  </si>
  <si>
    <t>Raig Cor T1 SE'!A1</t>
  </si>
  <si>
    <t>b1a449d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</si>
</sst>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66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0A1"/>
        <bgColor indexed="64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2" borderId="6" xfId="0" applyFill="1" applyBorder="1"/>
    <xf numFmtId="0" fontId="3" fillId="2" borderId="2" xfId="0" applyFont="1" applyFill="1" applyBorder="1"/>
    <xf numFmtId="0" fontId="0" fillId="2" borderId="8" xfId="0" applyFill="1" applyBorder="1"/>
    <xf numFmtId="0" fontId="0" fillId="2" borderId="2" xfId="0" applyFill="1" applyBorder="1"/>
    <xf numFmtId="14" fontId="0" fillId="0" borderId="2" xfId="0" applyNumberFormat="1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0" borderId="0" xfId="0" applyFont="1"/>
    <xf numFmtId="14" fontId="0" fillId="0" borderId="0" xfId="0" applyNumberFormat="1"/>
    <xf numFmtId="14" fontId="0" fillId="0" borderId="18" xfId="0" applyNumberFormat="1" applyBorder="1"/>
    <xf numFmtId="164" fontId="0" fillId="0" borderId="2" xfId="0" applyNumberFormat="1" applyBorder="1"/>
    <xf numFmtId="0" fontId="0" fillId="0" borderId="19" xfId="0" applyBorder="1"/>
    <xf numFmtId="0" fontId="0" fillId="0" borderId="20" xfId="0" applyBorder="1"/>
    <xf numFmtId="0" fontId="2" fillId="0" borderId="0" xfId="1" quotePrefix="1"/>
    <xf numFmtId="0" fontId="0" fillId="0" borderId="24" xfId="0" applyBorder="1"/>
    <xf numFmtId="0" fontId="0" fillId="0" borderId="27" xfId="0" applyBorder="1"/>
    <xf numFmtId="0" fontId="0" fillId="0" borderId="28" xfId="0" applyBorder="1"/>
    <xf numFmtId="10" fontId="0" fillId="0" borderId="28" xfId="0" applyNumberFormat="1" applyBorder="1"/>
    <xf numFmtId="10" fontId="0" fillId="0" borderId="29" xfId="0" applyNumberFormat="1" applyBorder="1"/>
    <xf numFmtId="0" fontId="1" fillId="0" borderId="28" xfId="0" applyFont="1" applyBorder="1"/>
    <xf numFmtId="10" fontId="0" fillId="0" borderId="2" xfId="0" applyNumberFormat="1" applyBorder="1"/>
    <xf numFmtId="10" fontId="0" fillId="0" borderId="11" xfId="0" applyNumberFormat="1" applyBorder="1"/>
    <xf numFmtId="165" fontId="0" fillId="0" borderId="19" xfId="0" applyNumberFormat="1" applyBorder="1"/>
    <xf numFmtId="166" fontId="0" fillId="0" borderId="31" xfId="0" applyNumberFormat="1" applyBorder="1"/>
    <xf numFmtId="10" fontId="0" fillId="0" borderId="17" xfId="0" applyNumberFormat="1" applyBorder="1"/>
    <xf numFmtId="0" fontId="0" fillId="2" borderId="32" xfId="0" applyFill="1" applyBorder="1"/>
    <xf numFmtId="14" fontId="0" fillId="0" borderId="33" xfId="0" applyNumberFormat="1" applyBorder="1"/>
    <xf numFmtId="0" fontId="0" fillId="2" borderId="34" xfId="0" applyFill="1" applyBorder="1"/>
    <xf numFmtId="0" fontId="0" fillId="0" borderId="35" xfId="0" applyBorder="1"/>
    <xf numFmtId="0" fontId="0" fillId="2" borderId="37" xfId="0" applyFill="1" applyBorder="1"/>
    <xf numFmtId="0" fontId="0" fillId="0" borderId="36" xfId="0" applyBorder="1"/>
    <xf numFmtId="0" fontId="0" fillId="2" borderId="39" xfId="0" applyFill="1" applyBorder="1"/>
    <xf numFmtId="14" fontId="0" fillId="0" borderId="40" xfId="0" applyNumberFormat="1" applyBorder="1"/>
    <xf numFmtId="10" fontId="0" fillId="0" borderId="38" xfId="0" applyNumberFormat="1" applyBorder="1"/>
    <xf numFmtId="0" fontId="2" fillId="0" borderId="0" xfId="1"/>
    <xf numFmtId="14" fontId="0" fillId="0" borderId="1" xfId="0" applyNumberFormat="1" applyBorder="1"/>
    <xf numFmtId="14" fontId="0" fillId="0" borderId="44" xfId="0" applyNumberFormat="1" applyBorder="1"/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2" borderId="21" xfId="0" applyFill="1" applyBorder="1"/>
    <xf numFmtId="10" fontId="0" fillId="0" borderId="45" xfId="0" applyNumberFormat="1" applyBorder="1"/>
    <xf numFmtId="0" fontId="3" fillId="2" borderId="39" xfId="0" applyFont="1" applyFill="1" applyBorder="1"/>
    <xf numFmtId="0" fontId="0" fillId="0" borderId="32" xfId="0" applyBorder="1"/>
    <xf numFmtId="0" fontId="2" fillId="0" borderId="11" xfId="1" applyBorder="1"/>
  </cellXfs>
  <cellStyles count="2">
    <cellStyle name="Hyperlink" xfId="1" builtinId="8"/>
    <cellStyle name="Normal" xfId="0" builtinId="0"/>
  </cellStyles>
  <dxfs count="3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HSH-MRI-Physics/Hazen-ScottishACR-Fork/commit/b1a449d7c53f9983bb2e519d0d39b4f64e52175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NHSH-MRI-Physics/Hazen-ScottishACR-Fork/commit/b1a449d7c53f9983bb2e519d0d39b4f64e5217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HSH-MRI-Physics/Hazen-ScottishACR-Fork/commit/b1a449d7c53f9983bb2e519d0d39b4f64e52175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NHSH-MRI-Physics/Hazen-ScottishACR-Fork/commit/b1a449d7c53f9983bb2e519d0d39b4f64e52175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NHSH-MRI-Physics/Hazen-ScottishACR-Fork/commit/b1a449d7c53f9983bb2e519d0d39b4f64e521758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NHSH-MRI-Physics/Hazen-ScottishACR-Fork/commit/b1a449d7c53f9983bb2e519d0d39b4f64e521758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NHSH-MRI-Physics/Hazen-ScottishACR-Fork/commit/b1a449d7c53f9983bb2e519d0d39b4f64e52175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31CE-8653-4894-8E4F-D4DEA5E43A27}">
  <dimension ref="A1:E8"/>
  <sheetViews>
    <sheetView workbookViewId="0">
      <selection activeCell="D8" sqref="D8"/>
    </sheetView>
  </sheetViews>
  <sheetFormatPr defaultRowHeight="15" x14ac:dyDescent="0.25"/>
  <cols>
    <col min="1" max="1" width="28.7109375" bestFit="1" customWidth="1"/>
    <col min="2" max="2" width="55" bestFit="1" customWidth="1"/>
    <col min="3" max="3" width="19" bestFit="1" customWidth="1"/>
    <col min="4" max="4" width="13.140625" bestFit="1" customWidth="1"/>
    <col min="5" max="5" width="17.5703125" bestFit="1" customWidth="1"/>
  </cols>
  <sheetData>
    <row r="1" spans="1:5" x14ac:dyDescent="0.25">
      <c r="A1" t="s">
        <v>1</v>
      </c>
      <c r="B1" t="s">
        <v>8</v>
      </c>
      <c r="C1" t="s">
        <v>0</v>
      </c>
      <c r="D1" t="s">
        <v>3</v>
      </c>
      <c r="E1" t="s">
        <v>21</v>
      </c>
    </row>
    <row r="2" spans="1:5" x14ac:dyDescent="0.25">
      <c r="A2" t="s">
        <v>2</v>
      </c>
      <c r="B2" t="s">
        <v>9</v>
      </c>
      <c r="C2" t="s">
        <v>20</v>
      </c>
      <c r="D2" t="s">
        <v>71</v>
      </c>
      <c r="E2" s="22" t="s">
        <v>75</v>
      </c>
    </row>
    <row r="3" spans="1:5" x14ac:dyDescent="0.25">
      <c r="A3" t="s">
        <v>4</v>
      </c>
      <c r="B3" t="s">
        <v>10</v>
      </c>
      <c r="C3" t="s">
        <v>15</v>
      </c>
      <c r="D3" t="s">
        <v>71</v>
      </c>
      <c r="E3" s="22" t="s">
        <v>58</v>
      </c>
    </row>
    <row r="4" spans="1:5" x14ac:dyDescent="0.25">
      <c r="A4" t="s">
        <v>5</v>
      </c>
      <c r="B4" t="s">
        <v>11</v>
      </c>
      <c r="C4" t="s">
        <v>16</v>
      </c>
      <c r="D4" t="s">
        <v>71</v>
      </c>
      <c r="E4" s="43" t="s">
        <v>79</v>
      </c>
    </row>
    <row r="5" spans="1:5" x14ac:dyDescent="0.25">
      <c r="A5" t="s">
        <v>6</v>
      </c>
      <c r="B5" t="s">
        <v>12</v>
      </c>
      <c r="C5" t="s">
        <v>17</v>
      </c>
      <c r="D5" t="s">
        <v>71</v>
      </c>
      <c r="E5" s="22" t="s">
        <v>83</v>
      </c>
    </row>
    <row r="6" spans="1:5" x14ac:dyDescent="0.25">
      <c r="A6" t="s">
        <v>7</v>
      </c>
      <c r="B6" t="s">
        <v>13</v>
      </c>
      <c r="C6" t="s">
        <v>14</v>
      </c>
      <c r="D6" t="s">
        <v>71</v>
      </c>
      <c r="E6" s="22" t="s">
        <v>81</v>
      </c>
    </row>
    <row r="7" spans="1:5" x14ac:dyDescent="0.25">
      <c r="A7" t="s">
        <v>7</v>
      </c>
      <c r="B7" t="s">
        <v>13</v>
      </c>
      <c r="C7" t="s">
        <v>18</v>
      </c>
      <c r="D7" t="s">
        <v>71</v>
      </c>
      <c r="E7" s="22" t="s">
        <v>86</v>
      </c>
    </row>
    <row r="8" spans="1:5" x14ac:dyDescent="0.25">
      <c r="A8" t="s">
        <v>7</v>
      </c>
      <c r="B8" t="s">
        <v>13</v>
      </c>
      <c r="C8" t="s">
        <v>19</v>
      </c>
      <c r="D8" t="s">
        <v>71</v>
      </c>
      <c r="E8" s="22" t="s">
        <v>88</v>
      </c>
    </row>
  </sheetData>
  <conditionalFormatting sqref="D2:D8">
    <cfRule type="cellIs" dxfId="0" priority="2" operator="equal">
      <formula>"Yes"</formula>
    </cfRule>
    <cfRule type="cellIs" dxfId="1" priority="1" operator="equal">
      <formula>"No"</formula>
    </cfRule>
  </conditionalFormatting>
  <hyperlinks>
    <hyperlink ref="E3" location="'ForthValley Ax T1'!A1" display="'ForthValley Ax T1'!A1" xr:uid="{B82E344A-81FB-45CC-9A65-7B863D620892}"/>
    <hyperlink ref="E2" location="'Shetland Ax T1'!A1" display="'Shetland Ax T1'!A1" xr:uid="{2E8C2676-0C94-404A-A938-F29D2A8670F7}"/>
    <hyperlink ref="E4" location="Gartnavel!A1" display="Gartnavel!A1" xr:uid="{E5CB2BAD-24C7-4607-8AEC-2892A5B39488}"/>
    <hyperlink ref="E6" location="'Raig 2 Ax T1 SE'!A1" display="'Raig 2 Ax T1 SE'!A1" xr:uid="{D4201408-691F-436F-A3CE-0D6ABBB758B6}"/>
    <hyperlink ref="E5" location="'Raig 1 ACR AxT2'!A1" display="'Raig 1 ACR AxT2'!A1" xr:uid="{526EC3D6-7D0E-4E02-973F-3FA76C575F57}"/>
    <hyperlink ref="E7" location="'Raig 2 Sag T1 SE'!A1" display="'Raig 2 Sag T1 SE'!A1" xr:uid="{6662A0FB-A2AF-400E-8D60-29CBDAFFB28E}"/>
    <hyperlink ref="E8" location="'Raig Cor T1 SE'!A1" display="'Raig Cor T1 SE'!A1" xr:uid="{C2B3BFB4-EB7E-483C-AD12-9A6C934205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F14-82B7-4E02-914B-3F448BA33919}">
  <dimension ref="A1:M39"/>
  <sheetViews>
    <sheetView zoomScale="115" zoomScaleNormal="115" workbookViewId="0">
      <selection activeCell="B3" sqref="B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70</v>
      </c>
      <c r="D1" s="4" t="s">
        <v>23</v>
      </c>
      <c r="E1" s="54" t="s">
        <v>73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56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7" t="s">
        <v>30</v>
      </c>
      <c r="B3" s="69" t="s">
        <v>89</v>
      </c>
      <c r="D3" s="7"/>
      <c r="E3" s="58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68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8" t="s">
        <v>24</v>
      </c>
      <c r="E6" s="39" t="s">
        <v>25</v>
      </c>
    </row>
    <row r="7" spans="1:13" x14ac:dyDescent="0.25">
      <c r="D7" s="8" t="s">
        <v>27</v>
      </c>
      <c r="E7" s="18">
        <v>45365</v>
      </c>
      <c r="F7" s="17"/>
      <c r="G7" s="17"/>
    </row>
    <row r="8" spans="1:13" x14ac:dyDescent="0.25">
      <c r="D8" s="8" t="s">
        <v>29</v>
      </c>
      <c r="E8" s="1" t="s">
        <v>15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0.96220000000000006</v>
      </c>
      <c r="D12" s="27">
        <v>0.96419999999999995</v>
      </c>
      <c r="E12" s="26">
        <f>IF(C12,ABS(C12-D12)/D12,"Not Run")</f>
        <v>2.0742584526030811E-3</v>
      </c>
      <c r="F12" s="27">
        <v>0.02</v>
      </c>
      <c r="G12" s="28" t="str">
        <f t="shared" ref="G12:G18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-0.59</v>
      </c>
      <c r="D13" s="3">
        <v>-0.36</v>
      </c>
      <c r="E13" s="10">
        <f>IF(C13,ABS(C13-D13),"Not Run")</f>
        <v>0.22999999999999998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-1.17</v>
      </c>
      <c r="D14" s="3">
        <v>-1.0900000000000001</v>
      </c>
      <c r="E14" s="10">
        <f>IF(C14,ABS(C14-D14),"Not Run")</f>
        <v>7.9999999999999849E-2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5.0999999999999996</v>
      </c>
      <c r="D15" s="3">
        <v>5.16</v>
      </c>
      <c r="E15" s="10">
        <f>IF(C15,ABS(C15-D15),"Not Run")</f>
        <v>6.0000000000000497E-2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337.28</v>
      </c>
      <c r="D16" s="3">
        <v>330</v>
      </c>
      <c r="E16" s="30">
        <f>IF(C16,ABS(C16-D16)/D16,"Not Run")</f>
        <v>2.2060606060605979E-2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80.069999999999993</v>
      </c>
      <c r="D17" s="3">
        <v>79.81</v>
      </c>
      <c r="E17" s="10">
        <f t="shared" ref="E17:E39" si="1">IF(C17,ABS(C17-D17),"Not Run")</f>
        <v>0.25999999999999091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79.650000000000006</v>
      </c>
      <c r="D18" s="21">
        <v>80</v>
      </c>
      <c r="E18" s="10">
        <f t="shared" si="1"/>
        <v>0.34999999999999432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80.010000000000005</v>
      </c>
      <c r="D19" s="21">
        <v>80.2</v>
      </c>
      <c r="E19" s="10">
        <f t="shared" si="1"/>
        <v>0.18999999999999773</v>
      </c>
      <c r="F19" s="19">
        <v>0.6</v>
      </c>
      <c r="G19" s="28" t="str">
        <f t="shared" ref="G19:G39" si="2">IF(E19 &lt;&gt; "Not Run", IF(F19, IF( E19&lt;=F19,"PASS","FAIL"),"No Tolerance"), "Not Run")</f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80.23</v>
      </c>
      <c r="D20" s="21">
        <v>80.400000000000006</v>
      </c>
      <c r="E20" s="10">
        <f t="shared" si="1"/>
        <v>0.17000000000000171</v>
      </c>
      <c r="F20" s="19">
        <v>0.6</v>
      </c>
      <c r="G20" s="28" t="str">
        <f t="shared" si="2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79.930000000000007</v>
      </c>
      <c r="D21" s="21">
        <v>80</v>
      </c>
      <c r="E21" s="10">
        <f t="shared" si="1"/>
        <v>6.9999999999993179E-2</v>
      </c>
      <c r="F21" s="19">
        <v>0.6</v>
      </c>
      <c r="G21" s="28" t="str">
        <f t="shared" si="2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80.28</v>
      </c>
      <c r="D22" s="21">
        <v>80.2</v>
      </c>
      <c r="E22" s="10">
        <f t="shared" si="1"/>
        <v>7.9999999999998295E-2</v>
      </c>
      <c r="F22" s="19">
        <v>0.6</v>
      </c>
      <c r="G22" s="28" t="str">
        <f t="shared" si="2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8.0000000000000007E-5</v>
      </c>
      <c r="D23" s="31">
        <v>1E-4</v>
      </c>
      <c r="E23" s="10">
        <f t="shared" si="1"/>
        <v>1.9999999999999998E-5</v>
      </c>
      <c r="F23" s="32">
        <v>5.0000000000000001E-3</v>
      </c>
      <c r="G23" s="28" t="str">
        <f t="shared" si="2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0.34200000000000003</v>
      </c>
      <c r="D24" s="30">
        <v>0.3664</v>
      </c>
      <c r="E24" s="30">
        <f t="shared" si="1"/>
        <v>2.4399999999999977E-2</v>
      </c>
      <c r="F24" s="30">
        <v>0.08</v>
      </c>
      <c r="G24" s="28" t="str">
        <f t="shared" si="2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0.45</v>
      </c>
      <c r="D25" s="30">
        <v>0.43540000000000001</v>
      </c>
      <c r="E25" s="30">
        <f t="shared" si="1"/>
        <v>1.4600000000000002E-2</v>
      </c>
      <c r="F25" s="30">
        <v>0.08</v>
      </c>
      <c r="G25" s="28" t="str">
        <f t="shared" si="2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8.0000000000000002E-3</v>
      </c>
      <c r="D26" s="30">
        <v>3.0099999999999998E-2</v>
      </c>
      <c r="E26" s="30">
        <f t="shared" si="1"/>
        <v>2.2099999999999998E-2</v>
      </c>
      <c r="F26" s="30">
        <v>0.08</v>
      </c>
      <c r="G26" s="28" t="str">
        <f t="shared" si="2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2.1999999999999999E-2</v>
      </c>
      <c r="D27" s="30">
        <v>2.1399999999999999E-2</v>
      </c>
      <c r="E27" s="30">
        <f t="shared" si="1"/>
        <v>5.9999999999999984E-4</v>
      </c>
      <c r="F27" s="30">
        <v>0.08</v>
      </c>
      <c r="G27" s="28" t="str">
        <f t="shared" si="2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0.20100000000000001</v>
      </c>
      <c r="D28" s="30">
        <v>0.24979999999999999</v>
      </c>
      <c r="E28" s="30">
        <f t="shared" si="1"/>
        <v>4.8799999999999982E-2</v>
      </c>
      <c r="F28" s="30">
        <v>0.08</v>
      </c>
      <c r="G28" s="28" t="str">
        <f t="shared" si="2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9.1999999999999998E-2</v>
      </c>
      <c r="D29" s="30">
        <v>9.1999999999999998E-2</v>
      </c>
      <c r="E29" s="30">
        <f t="shared" si="1"/>
        <v>0</v>
      </c>
      <c r="F29" s="30">
        <v>0.08</v>
      </c>
      <c r="G29" s="28" t="str">
        <f t="shared" si="2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7.0000000000000007E-2</v>
      </c>
      <c r="D30" s="30">
        <v>5.9799999999999999E-2</v>
      </c>
      <c r="E30" s="30">
        <f t="shared" si="1"/>
        <v>1.0200000000000008E-2</v>
      </c>
      <c r="F30" s="30">
        <v>0.08</v>
      </c>
      <c r="G30" s="28" t="str">
        <f t="shared" si="2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1.9E-2</v>
      </c>
      <c r="D31" s="30">
        <v>2.64E-2</v>
      </c>
      <c r="E31" s="30">
        <f t="shared" si="1"/>
        <v>7.4000000000000003E-3</v>
      </c>
      <c r="F31" s="30">
        <v>0.08</v>
      </c>
      <c r="G31" s="28" t="str">
        <f t="shared" si="2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0.49940000000000001</v>
      </c>
      <c r="D32" s="30">
        <v>0.49130000000000001</v>
      </c>
      <c r="E32" s="30">
        <f t="shared" si="1"/>
        <v>8.0999999999999961E-3</v>
      </c>
      <c r="F32" s="30">
        <v>0.08</v>
      </c>
      <c r="G32" s="28" t="str">
        <f t="shared" si="2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0.4098</v>
      </c>
      <c r="D33" s="30">
        <v>0.42130000000000001</v>
      </c>
      <c r="E33" s="30">
        <f t="shared" si="1"/>
        <v>1.150000000000001E-2</v>
      </c>
      <c r="F33" s="30">
        <v>0.08</v>
      </c>
      <c r="G33" s="28" t="str">
        <f t="shared" si="2"/>
        <v>PASS</v>
      </c>
      <c r="H33" s="48" t="s">
        <v>69</v>
      </c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7.2599999999999998E-2</v>
      </c>
      <c r="D34" s="30">
        <v>0.13009999999999999</v>
      </c>
      <c r="E34" s="30">
        <f t="shared" si="1"/>
        <v>5.7499999999999996E-2</v>
      </c>
      <c r="F34" s="30">
        <v>0.08</v>
      </c>
      <c r="G34" s="28" t="str">
        <f t="shared" si="2"/>
        <v>PASS</v>
      </c>
      <c r="H34" s="48" t="s">
        <v>68</v>
      </c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3.56E-2</v>
      </c>
      <c r="D35" s="30">
        <v>3.1E-2</v>
      </c>
      <c r="E35" s="30">
        <f t="shared" si="1"/>
        <v>4.5999999999999999E-3</v>
      </c>
      <c r="F35" s="30">
        <v>0.08</v>
      </c>
      <c r="G35" s="28" t="str">
        <f t="shared" si="2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0.3221</v>
      </c>
      <c r="D36" s="30">
        <v>0.26019999999999999</v>
      </c>
      <c r="E36" s="30">
        <f t="shared" si="1"/>
        <v>6.1900000000000011E-2</v>
      </c>
      <c r="F36" s="30">
        <v>0.08</v>
      </c>
      <c r="G36" s="28" t="str">
        <f t="shared" si="2"/>
        <v>PASS</v>
      </c>
      <c r="H36" s="48" t="s">
        <v>68</v>
      </c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0.1123</v>
      </c>
      <c r="D37" s="30">
        <v>0.125</v>
      </c>
      <c r="E37" s="30">
        <f t="shared" si="1"/>
        <v>1.2700000000000003E-2</v>
      </c>
      <c r="F37" s="30">
        <v>0.08</v>
      </c>
      <c r="G37" s="28" t="str">
        <f t="shared" si="2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7.4899999999999994E-2</v>
      </c>
      <c r="D38" s="30">
        <v>0.1227</v>
      </c>
      <c r="E38" s="30">
        <f t="shared" si="1"/>
        <v>4.7800000000000009E-2</v>
      </c>
      <c r="F38" s="30">
        <v>0.08</v>
      </c>
      <c r="G38" s="28" t="str">
        <f t="shared" si="2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4.1000000000000003E-3</v>
      </c>
      <c r="D39" s="33">
        <v>3.0300000000000001E-2</v>
      </c>
      <c r="E39" s="30">
        <f t="shared" si="1"/>
        <v>2.6200000000000001E-2</v>
      </c>
      <c r="F39" s="30">
        <v>0.08</v>
      </c>
      <c r="G39" s="28" t="str">
        <f t="shared" si="2"/>
        <v>PASS</v>
      </c>
      <c r="H39" s="48" t="s">
        <v>68</v>
      </c>
      <c r="I39" s="49"/>
      <c r="J39" s="49"/>
      <c r="K39" s="50"/>
    </row>
  </sheetData>
  <mergeCells count="30">
    <mergeCell ref="H33:K33"/>
    <mergeCell ref="H39:K39"/>
    <mergeCell ref="H34:K34"/>
    <mergeCell ref="H35:K35"/>
    <mergeCell ref="H36:K36"/>
    <mergeCell ref="H37:K37"/>
    <mergeCell ref="H38:K38"/>
    <mergeCell ref="H29:K29"/>
    <mergeCell ref="H30:K30"/>
    <mergeCell ref="H31:K31"/>
    <mergeCell ref="H32:K32"/>
    <mergeCell ref="H24:K24"/>
    <mergeCell ref="H25:K25"/>
    <mergeCell ref="H26:K26"/>
    <mergeCell ref="H27:K27"/>
    <mergeCell ref="H28:K28"/>
    <mergeCell ref="H22:K22"/>
    <mergeCell ref="H23:K23"/>
    <mergeCell ref="H11:K11"/>
    <mergeCell ref="H17:K17"/>
    <mergeCell ref="E1:M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conditionalFormatting sqref="G12:G39">
    <cfRule type="cellIs" dxfId="34" priority="1" operator="equal">
      <formula>"No Tolerance"</formula>
    </cfRule>
    <cfRule type="cellIs" dxfId="33" priority="2" operator="equal">
      <formula>"Not Run"</formula>
    </cfRule>
    <cfRule type="cellIs" dxfId="32" priority="3" operator="equal">
      <formula>"FAIL"</formula>
    </cfRule>
    <cfRule type="cellIs" dxfId="31" priority="4" operator="equal">
      <formula>"PASS"</formula>
    </cfRule>
  </conditionalFormatting>
  <hyperlinks>
    <hyperlink ref="B3" r:id="rId1" display="https://github.com/NHSH-MRI-Physics/Hazen-ScottishACR-Fork/commit/b1a449d7c53f9983bb2e519d0d39b4f64e521758" xr:uid="{8F91B50F-F2A8-4AE9-9F3E-E019D7B3E24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778D-5EB5-4889-A075-77A66F89D068}">
  <dimension ref="A1:M39"/>
  <sheetViews>
    <sheetView zoomScale="115" zoomScaleNormal="115" workbookViewId="0">
      <selection activeCell="B3" sqref="B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9.425781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72</v>
      </c>
      <c r="D1" s="4" t="s">
        <v>23</v>
      </c>
      <c r="E1" s="54" t="s">
        <v>73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56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69" t="s">
        <v>89</v>
      </c>
      <c r="D3" s="7"/>
      <c r="E3" s="58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74</v>
      </c>
    </row>
    <row r="7" spans="1:13" x14ac:dyDescent="0.25">
      <c r="D7" s="34" t="s">
        <v>27</v>
      </c>
      <c r="E7" s="41">
        <v>45447</v>
      </c>
      <c r="F7" s="17"/>
      <c r="G7" s="17"/>
    </row>
    <row r="8" spans="1:13" x14ac:dyDescent="0.25">
      <c r="D8" s="40" t="s">
        <v>29</v>
      </c>
      <c r="E8" s="10" t="s">
        <v>20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0.94410000000000005</v>
      </c>
      <c r="D12" s="27">
        <v>0.9496</v>
      </c>
      <c r="E12" s="26">
        <f>IF(C12,ABS(C12-D12)/D12,"Not Run")</f>
        <v>5.7919123841616987E-3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1.17</v>
      </c>
      <c r="D13" s="3">
        <v>1.05</v>
      </c>
      <c r="E13" s="10">
        <f>IF(C13,ABS(C13-D13),"Not Run")</f>
        <v>0.11999999999999988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0.2</v>
      </c>
      <c r="D14" s="3">
        <v>0.01</v>
      </c>
      <c r="E14" s="10">
        <f>IF(C14,ABS(C14-D14),"Not Run")</f>
        <v>0.19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5.08</v>
      </c>
      <c r="D15" s="3">
        <v>5.2</v>
      </c>
      <c r="E15" s="10">
        <f>IF(C15,ABS(C15-D15),"Not Run")</f>
        <v>0.12000000000000011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286.56</v>
      </c>
      <c r="D16" s="3">
        <v>292.05</v>
      </c>
      <c r="E16" s="30">
        <f>IF(C16,ABS(C16-D16)/D16,"Not Run")</f>
        <v>1.8798151001540864E-2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79.59</v>
      </c>
      <c r="D17" s="3">
        <v>80.03</v>
      </c>
      <c r="E17" s="10">
        <f t="shared" ref="E17:E39" si="1">IF(C17,ABS(C17-D17),"Not Run")</f>
        <v>0.43999999999999773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79.94</v>
      </c>
      <c r="D18" s="21">
        <v>79.72</v>
      </c>
      <c r="E18" s="10">
        <f t="shared" si="1"/>
        <v>0.21999999999999886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79.63</v>
      </c>
      <c r="D19" s="21">
        <v>80.010000000000005</v>
      </c>
      <c r="E19" s="10">
        <f t="shared" si="1"/>
        <v>0.38000000000000966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79.8</v>
      </c>
      <c r="D20" s="21">
        <v>79.81</v>
      </c>
      <c r="E20" s="10">
        <f t="shared" si="1"/>
        <v>1.0000000000005116E-2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79.8</v>
      </c>
      <c r="D21" s="21">
        <v>79.430000000000007</v>
      </c>
      <c r="E21" s="10">
        <f t="shared" si="1"/>
        <v>0.36999999999999034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79.900000000000006</v>
      </c>
      <c r="D22" s="21">
        <v>80.2</v>
      </c>
      <c r="E22" s="10">
        <f t="shared" si="1"/>
        <v>0.29999999999999716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2.3000000000000001E-4</v>
      </c>
      <c r="D23" s="42">
        <v>4.0000000000000001E-3</v>
      </c>
      <c r="E23" s="10">
        <f t="shared" si="1"/>
        <v>3.7699999999999999E-3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0.54200000000000004</v>
      </c>
      <c r="D24" s="30">
        <v>0.58399999999999996</v>
      </c>
      <c r="E24" s="30">
        <f t="shared" si="1"/>
        <v>4.1999999999999926E-2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0.24299999999999999</v>
      </c>
      <c r="D25" s="30">
        <v>0.27700000000000002</v>
      </c>
      <c r="E25" s="30">
        <f t="shared" si="1"/>
        <v>3.400000000000003E-2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0.13700000000000001</v>
      </c>
      <c r="D26" s="30">
        <v>0.14599999999999999</v>
      </c>
      <c r="E26" s="30">
        <f t="shared" si="1"/>
        <v>8.9999999999999802E-3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0.125</v>
      </c>
      <c r="D27" s="30">
        <v>0.124</v>
      </c>
      <c r="E27" s="30">
        <f t="shared" si="1"/>
        <v>1.0000000000000009E-3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0.63800000000000001</v>
      </c>
      <c r="D28" s="30">
        <v>0.621</v>
      </c>
      <c r="E28" s="30">
        <f t="shared" si="1"/>
        <v>1.7000000000000015E-2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0.42499999999999999</v>
      </c>
      <c r="D29" s="30">
        <v>0.441</v>
      </c>
      <c r="E29" s="30">
        <f t="shared" si="1"/>
        <v>1.6000000000000014E-2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0.13700000000000001</v>
      </c>
      <c r="D30" s="30">
        <v>0.13</v>
      </c>
      <c r="E30" s="30">
        <f t="shared" si="1"/>
        <v>7.0000000000000062E-3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9.9000000000000005E-2</v>
      </c>
      <c r="D31" s="30">
        <v>0.17299999999999999</v>
      </c>
      <c r="E31" s="30">
        <f t="shared" si="1"/>
        <v>7.3999999999999982E-2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0.72540000000000004</v>
      </c>
      <c r="D32" s="30">
        <v>0.76600000000000001</v>
      </c>
      <c r="E32" s="30">
        <f t="shared" si="1"/>
        <v>4.0599999999999969E-2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0.32150000000000001</v>
      </c>
      <c r="D33" s="30">
        <v>0.29749999999999999</v>
      </c>
      <c r="E33" s="30">
        <f>IF(C33,ABS(C33-D33),"Not Run")</f>
        <v>2.4000000000000021E-2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8.8700000000000001E-2</v>
      </c>
      <c r="D34" s="30">
        <v>6.7900000000000002E-2</v>
      </c>
      <c r="E34" s="30">
        <f>IF(C34,ABS(C34-D34),"Not Run")</f>
        <v>2.0799999999999999E-2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6.0600000000000001E-2</v>
      </c>
      <c r="D35" s="30">
        <v>9.8599999999999993E-2</v>
      </c>
      <c r="E35" s="30">
        <f t="shared" si="1"/>
        <v>3.7999999999999992E-2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0.74519999999999997</v>
      </c>
      <c r="D36" s="30">
        <v>0.67600000000000005</v>
      </c>
      <c r="E36" s="30">
        <f t="shared" si="1"/>
        <v>6.9199999999999928E-2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0.48259999999999997</v>
      </c>
      <c r="D37" s="30">
        <v>0.44019999999999998</v>
      </c>
      <c r="E37" s="30">
        <f t="shared" si="1"/>
        <v>4.2399999999999993E-2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0.1164</v>
      </c>
      <c r="D38" s="30">
        <v>0.18310000000000001</v>
      </c>
      <c r="E38" s="30">
        <f t="shared" si="1"/>
        <v>6.6700000000000009E-2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0.1095</v>
      </c>
      <c r="D39" s="33">
        <v>8.2799999999999999E-2</v>
      </c>
      <c r="E39" s="30">
        <f t="shared" si="1"/>
        <v>2.6700000000000002E-2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39:K39"/>
    <mergeCell ref="H33:K33"/>
    <mergeCell ref="H34:K34"/>
    <mergeCell ref="H35:K35"/>
    <mergeCell ref="H36:K36"/>
    <mergeCell ref="H37:K37"/>
    <mergeCell ref="H38:K38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20:K20"/>
    <mergeCell ref="E1:M3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conditionalFormatting sqref="G12:G39">
    <cfRule type="cellIs" dxfId="30" priority="1" operator="equal">
      <formula>"No Tolerance"</formula>
    </cfRule>
    <cfRule type="cellIs" dxfId="29" priority="2" operator="equal">
      <formula>"Not Run"</formula>
    </cfRule>
    <cfRule type="cellIs" dxfId="28" priority="3" operator="equal">
      <formula>"FAIL"</formula>
    </cfRule>
    <cfRule type="cellIs" dxfId="27" priority="4" operator="equal">
      <formula>"PASS"</formula>
    </cfRule>
  </conditionalFormatting>
  <hyperlinks>
    <hyperlink ref="B3" r:id="rId1" display="https://github.com/NHSH-MRI-Physics/Hazen-ScottishACR-Fork/commit/b1a449d7c53f9983bb2e519d0d39b4f64e521758" xr:uid="{2D478DC8-80A8-4930-A915-DB34ED49A88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EDF1-8AC6-42DA-933A-EFE13CB6E68C}">
  <dimension ref="A1:M39"/>
  <sheetViews>
    <sheetView zoomScaleNormal="100" workbookViewId="0">
      <selection activeCell="B3" sqref="B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8.425781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78</v>
      </c>
      <c r="D1" s="4" t="s">
        <v>23</v>
      </c>
      <c r="E1" s="62" t="s">
        <v>73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69" t="s">
        <v>89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65" t="s">
        <v>24</v>
      </c>
      <c r="E6" s="10" t="s">
        <v>76</v>
      </c>
    </row>
    <row r="7" spans="1:13" x14ac:dyDescent="0.25">
      <c r="D7" s="34" t="s">
        <v>27</v>
      </c>
      <c r="E7" s="35">
        <v>45370</v>
      </c>
      <c r="F7" s="17"/>
      <c r="G7" s="17"/>
    </row>
    <row r="8" spans="1:13" x14ac:dyDescent="0.25">
      <c r="D8" s="8" t="s">
        <v>29</v>
      </c>
      <c r="E8" s="1" t="s">
        <v>77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0.97440000000000004</v>
      </c>
      <c r="D12" s="27">
        <v>0.97019999999999995</v>
      </c>
      <c r="E12" s="26">
        <f>IF(C12,ABS(C12-D12)/D12,"Not Run")</f>
        <v>4.3290043290044244E-3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1.56</v>
      </c>
      <c r="D13" s="3">
        <v>1.39</v>
      </c>
      <c r="E13" s="10">
        <f>IF(C13,ABS(C13-D13),"Not Run")</f>
        <v>0.17000000000000015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-0.39</v>
      </c>
      <c r="D14" s="3">
        <v>-0.57999999999999996</v>
      </c>
      <c r="E14" s="10">
        <f>IF(C14,ABS(C14-D14),"Not Run")</f>
        <v>0.18999999999999995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4.9400000000000004</v>
      </c>
      <c r="D15" s="3">
        <v>5.14</v>
      </c>
      <c r="E15" s="10">
        <f>IF(C15,ABS(C15-D15),"Not Run")</f>
        <v>0.19999999999999929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262.08999999999997</v>
      </c>
      <c r="D16" s="3">
        <v>266.74</v>
      </c>
      <c r="E16" s="30">
        <f>IF(C16,ABS(C16-D16)/D16,"Not Run")</f>
        <v>1.7432706005848519E-2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79.94</v>
      </c>
      <c r="D17" s="3">
        <v>79.83</v>
      </c>
      <c r="E17" s="10">
        <f t="shared" ref="E17:E39" si="1">IF(C17,ABS(C17-D17),"Not Run")</f>
        <v>0.10999999999999943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79.3</v>
      </c>
      <c r="D18" s="21">
        <v>79.28</v>
      </c>
      <c r="E18" s="10">
        <f t="shared" si="1"/>
        <v>1.9999999999996021E-2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79.66</v>
      </c>
      <c r="D19" s="21">
        <v>80.150000000000006</v>
      </c>
      <c r="E19" s="10">
        <f t="shared" si="1"/>
        <v>0.49000000000000909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80.11</v>
      </c>
      <c r="D20" s="21">
        <v>80.38</v>
      </c>
      <c r="E20" s="10">
        <f t="shared" si="1"/>
        <v>0.26999999999999602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79.63</v>
      </c>
      <c r="D21" s="21">
        <v>79.97</v>
      </c>
      <c r="E21" s="10">
        <f t="shared" si="1"/>
        <v>0.34000000000000341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79.97</v>
      </c>
      <c r="D22" s="21">
        <v>80.239999999999995</v>
      </c>
      <c r="E22" s="10">
        <f t="shared" si="1"/>
        <v>0.26999999999999602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4.0999999999999999E-4</v>
      </c>
      <c r="D23" s="30">
        <v>2.9999999999999997E-4</v>
      </c>
      <c r="E23" s="10">
        <f t="shared" si="1"/>
        <v>1.1000000000000002E-4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0.53100000000000003</v>
      </c>
      <c r="D24" s="66">
        <v>0.51049999999999995</v>
      </c>
      <c r="E24" s="30">
        <f>IF(C24,ABS(C24-D24),"Not Run")</f>
        <v>2.0500000000000074E-2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0.161</v>
      </c>
      <c r="D25" s="30">
        <v>0.1459</v>
      </c>
      <c r="E25" s="30">
        <f>IF(C25,ABS(C25-D25),"Not Run")</f>
        <v>1.5100000000000002E-2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0.113</v>
      </c>
      <c r="D26" s="30">
        <v>0.10829999999999999</v>
      </c>
      <c r="E26" s="30">
        <f t="shared" si="1"/>
        <v>4.7000000000000097E-3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0.01</v>
      </c>
      <c r="D27" s="30">
        <v>2.2499999999999999E-2</v>
      </c>
      <c r="E27" s="30">
        <f t="shared" si="1"/>
        <v>1.2499999999999999E-2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0.52</v>
      </c>
      <c r="D28" s="30">
        <v>0.50849999999999995</v>
      </c>
      <c r="E28" s="30">
        <f t="shared" si="1"/>
        <v>1.1500000000000066E-2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0.2</v>
      </c>
      <c r="D29" s="30">
        <v>0.1983</v>
      </c>
      <c r="E29" s="30">
        <f t="shared" si="1"/>
        <v>1.7000000000000071E-3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7.3999999999999996E-2</v>
      </c>
      <c r="D30" s="30">
        <v>7.2999999999999995E-2</v>
      </c>
      <c r="E30" s="30">
        <f t="shared" si="1"/>
        <v>1.0000000000000009E-3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4.7E-2</v>
      </c>
      <c r="D31" s="30">
        <v>1.1900000000000001E-2</v>
      </c>
      <c r="E31" s="30">
        <f t="shared" si="1"/>
        <v>3.5099999999999999E-2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0.69210000000000005</v>
      </c>
      <c r="D32" s="30">
        <v>0.71799999999999997</v>
      </c>
      <c r="E32" s="30">
        <f t="shared" si="1"/>
        <v>2.5899999999999923E-2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0.19109999999999999</v>
      </c>
      <c r="D33" s="30">
        <v>0.2351</v>
      </c>
      <c r="E33" s="30">
        <f>IF(C33,ABS(C33-D33),"Not Run")</f>
        <v>4.4000000000000011E-2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4.2099999999999999E-2</v>
      </c>
      <c r="D34" s="30">
        <v>5.0500000000000003E-2</v>
      </c>
      <c r="E34" s="30">
        <f>IF(C34,ABS(C34-D34),"Not Run")</f>
        <v>8.4000000000000047E-3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7.3099999999999998E-2</v>
      </c>
      <c r="D35" s="30">
        <v>9.1499999999999998E-2</v>
      </c>
      <c r="E35" s="30">
        <f t="shared" si="1"/>
        <v>1.84E-2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0.65720000000000001</v>
      </c>
      <c r="D36" s="30">
        <v>0.62360000000000004</v>
      </c>
      <c r="E36" s="30">
        <f t="shared" si="1"/>
        <v>3.3599999999999963E-2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0.18140000000000001</v>
      </c>
      <c r="D37" s="30">
        <v>0.2238</v>
      </c>
      <c r="E37" s="30">
        <f t="shared" si="1"/>
        <v>4.2399999999999993E-2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0.14199999999999999</v>
      </c>
      <c r="D38" s="30">
        <v>6.4399999999999999E-2</v>
      </c>
      <c r="E38" s="30">
        <f t="shared" si="1"/>
        <v>7.7599999999999988E-2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0.1138</v>
      </c>
      <c r="D39" s="33">
        <v>0.11509999999999999</v>
      </c>
      <c r="E39" s="30">
        <f t="shared" si="1"/>
        <v>1.2999999999999956E-3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39:K39"/>
    <mergeCell ref="H33:K33"/>
    <mergeCell ref="H34:K34"/>
    <mergeCell ref="H35:K35"/>
    <mergeCell ref="H36:K36"/>
    <mergeCell ref="H37:K37"/>
    <mergeCell ref="H38:K38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20:K20"/>
    <mergeCell ref="E1:M3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conditionalFormatting sqref="G12:G39">
    <cfRule type="cellIs" dxfId="26" priority="1" operator="equal">
      <formula>"No Tolerance"</formula>
    </cfRule>
    <cfRule type="cellIs" dxfId="25" priority="2" operator="equal">
      <formula>"Not Run"</formula>
    </cfRule>
    <cfRule type="cellIs" dxfId="24" priority="3" operator="equal">
      <formula>"FAIL"</formula>
    </cfRule>
    <cfRule type="cellIs" dxfId="23" priority="4" operator="equal">
      <formula>"PASS"</formula>
    </cfRule>
  </conditionalFormatting>
  <hyperlinks>
    <hyperlink ref="B3" r:id="rId1" display="https://github.com/NHSH-MRI-Physics/Hazen-ScottishACR-Fork/commit/b1a449d7c53f9983bb2e519d0d39b4f64e521758" xr:uid="{F3EE1F87-DECD-4BBB-B618-2D984C5FECC7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CA64-840D-4D3C-A94A-D21D51863C48}">
  <dimension ref="A1:M39"/>
  <sheetViews>
    <sheetView zoomScale="85" zoomScaleNormal="85" workbookViewId="0">
      <selection activeCell="B3" sqref="B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84</v>
      </c>
      <c r="D1" s="4" t="s">
        <v>23</v>
      </c>
      <c r="E1" s="62" t="s">
        <v>73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69" t="s">
        <v>89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80</v>
      </c>
    </row>
    <row r="7" spans="1:13" x14ac:dyDescent="0.25">
      <c r="D7" s="34" t="s">
        <v>27</v>
      </c>
      <c r="E7" s="44">
        <v>45440</v>
      </c>
      <c r="F7" s="17"/>
      <c r="G7" s="17"/>
    </row>
    <row r="8" spans="1:13" x14ac:dyDescent="0.25">
      <c r="D8" s="8" t="s">
        <v>29</v>
      </c>
      <c r="E8" s="1" t="s">
        <v>14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0.95509999999999995</v>
      </c>
      <c r="D12" s="27">
        <v>0.96179999999999999</v>
      </c>
      <c r="E12" s="26">
        <f>IF(C12,ABS(C12-D12)/D12,"Not Run")</f>
        <v>6.9661052193803691E-3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1.86</v>
      </c>
      <c r="D13" s="3">
        <v>2.06</v>
      </c>
      <c r="E13" s="10">
        <f>IF(C13,ABS(C13-D13),"Not Run")</f>
        <v>0.19999999999999996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1.27</v>
      </c>
      <c r="D14" s="3">
        <v>1.41</v>
      </c>
      <c r="E14" s="10">
        <f>IF(C14,ABS(C14-D14),"Not Run")</f>
        <v>0.1399999999999999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5.53</v>
      </c>
      <c r="D15" s="3">
        <v>5.95</v>
      </c>
      <c r="E15" s="10">
        <f>IF(C15,ABS(C15-D15),"Not Run")</f>
        <v>0.41999999999999993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324.19</v>
      </c>
      <c r="D16" s="3">
        <v>332</v>
      </c>
      <c r="E16" s="30">
        <f>IF(C16,ABS(C16-D16)/D16,"Not Run")</f>
        <v>2.3524096385542176E-2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79.87</v>
      </c>
      <c r="D17" s="3">
        <v>79.900000000000006</v>
      </c>
      <c r="E17" s="10">
        <f t="shared" ref="E17:E39" si="1">IF(C17,ABS(C17-D17),"Not Run")</f>
        <v>3.0000000000001137E-2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79.98</v>
      </c>
      <c r="D18" s="21">
        <v>79.900000000000006</v>
      </c>
      <c r="E18" s="10">
        <f t="shared" si="1"/>
        <v>7.9999999999998295E-2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79.7</v>
      </c>
      <c r="D19" s="21">
        <v>79.7</v>
      </c>
      <c r="E19" s="10">
        <f t="shared" si="1"/>
        <v>0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79.97</v>
      </c>
      <c r="D20" s="21">
        <v>80.400000000000006</v>
      </c>
      <c r="E20" s="10">
        <f t="shared" si="1"/>
        <v>0.43000000000000682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80.099999999999994</v>
      </c>
      <c r="D21" s="21">
        <v>80.2</v>
      </c>
      <c r="E21" s="10">
        <f t="shared" si="1"/>
        <v>0.10000000000000853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80.2</v>
      </c>
      <c r="D22" s="21">
        <v>80.099999999999994</v>
      </c>
      <c r="E22" s="10">
        <f t="shared" si="1"/>
        <v>0.10000000000000853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1.3999999999999999E-4</v>
      </c>
      <c r="D23" s="31">
        <v>2.9999999999999997E-4</v>
      </c>
      <c r="E23" s="10">
        <f t="shared" si="1"/>
        <v>1.5999999999999999E-4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0.95299999999999996</v>
      </c>
      <c r="D24" s="30">
        <v>0.94199999999999995</v>
      </c>
      <c r="E24" s="30">
        <f t="shared" si="1"/>
        <v>1.100000000000001E-2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0.84899999999999998</v>
      </c>
      <c r="D25" s="30">
        <v>0.84799999999999998</v>
      </c>
      <c r="E25" s="30">
        <f t="shared" si="1"/>
        <v>1.0000000000000009E-3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0.52</v>
      </c>
      <c r="D26" s="30">
        <v>0.49669999999999997</v>
      </c>
      <c r="E26" s="30">
        <f t="shared" si="1"/>
        <v>2.3300000000000043E-2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9.3700000000000006E-2</v>
      </c>
      <c r="D27" s="30">
        <v>0.10050000000000001</v>
      </c>
      <c r="E27" s="30">
        <f t="shared" si="1"/>
        <v>6.8000000000000005E-3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0.89700000000000002</v>
      </c>
      <c r="D28" s="30">
        <v>0.89149999999999996</v>
      </c>
      <c r="E28" s="30">
        <f t="shared" si="1"/>
        <v>5.5000000000000604E-3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0.85799999999999998</v>
      </c>
      <c r="D29" s="30">
        <v>0.82</v>
      </c>
      <c r="E29" s="30">
        <f t="shared" si="1"/>
        <v>3.8000000000000034E-2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0.438</v>
      </c>
      <c r="D30" s="30">
        <v>0.44829999999999998</v>
      </c>
      <c r="E30" s="30">
        <f t="shared" si="1"/>
        <v>1.0299999999999976E-2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0.17899999999999999</v>
      </c>
      <c r="D31" s="30">
        <v>0.2006</v>
      </c>
      <c r="E31" s="30">
        <f t="shared" si="1"/>
        <v>2.1600000000000008E-2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0.98609999999999998</v>
      </c>
      <c r="D32" s="30">
        <v>0.98880000000000001</v>
      </c>
      <c r="E32" s="30">
        <f t="shared" si="1"/>
        <v>2.7000000000000357E-3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0.93489999999999995</v>
      </c>
      <c r="D33" s="30">
        <v>0.874</v>
      </c>
      <c r="E33" s="30">
        <f t="shared" si="1"/>
        <v>6.0899999999999954E-2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0.66930000000000001</v>
      </c>
      <c r="D34" s="30">
        <v>0.68669999999999998</v>
      </c>
      <c r="E34" s="30">
        <f t="shared" si="1"/>
        <v>1.7399999999999971E-2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0.1867</v>
      </c>
      <c r="D35" s="30">
        <v>0.22070000000000001</v>
      </c>
      <c r="E35" s="30">
        <f t="shared" si="1"/>
        <v>3.4000000000000002E-2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0.97650000000000003</v>
      </c>
      <c r="D36" s="30">
        <v>0.94299999999999995</v>
      </c>
      <c r="E36" s="30">
        <f t="shared" si="1"/>
        <v>3.3500000000000085E-2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0.95660000000000001</v>
      </c>
      <c r="D37" s="30">
        <v>0.95240000000000002</v>
      </c>
      <c r="E37" s="30">
        <f t="shared" si="1"/>
        <v>4.1999999999999815E-3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0.498</v>
      </c>
      <c r="D38" s="30">
        <v>0.51259999999999994</v>
      </c>
      <c r="E38" s="30">
        <f t="shared" si="1"/>
        <v>1.4599999999999946E-2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0.20419999999999999</v>
      </c>
      <c r="D39" s="33">
        <v>0.14480000000000001</v>
      </c>
      <c r="E39" s="30">
        <f t="shared" si="1"/>
        <v>5.9399999999999981E-2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15:K15"/>
    <mergeCell ref="E1:M3"/>
    <mergeCell ref="H11:K11"/>
    <mergeCell ref="H12:K12"/>
    <mergeCell ref="H13:K13"/>
    <mergeCell ref="H14:K14"/>
    <mergeCell ref="H16:K16"/>
    <mergeCell ref="H17:K17"/>
    <mergeCell ref="H18:K18"/>
    <mergeCell ref="H19:K19"/>
    <mergeCell ref="H20:K20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9:K39"/>
    <mergeCell ref="H33:K33"/>
    <mergeCell ref="H34:K34"/>
    <mergeCell ref="H35:K35"/>
    <mergeCell ref="H36:K36"/>
    <mergeCell ref="H37:K37"/>
    <mergeCell ref="H38:K38"/>
  </mergeCells>
  <conditionalFormatting sqref="G12:G39">
    <cfRule type="cellIs" dxfId="22" priority="1" operator="equal">
      <formula>"No Tolerance"</formula>
    </cfRule>
    <cfRule type="cellIs" dxfId="21" priority="2" operator="equal">
      <formula>"Not Run"</formula>
    </cfRule>
    <cfRule type="cellIs" dxfId="20" priority="3" operator="equal">
      <formula>"FAIL"</formula>
    </cfRule>
    <cfRule type="cellIs" dxfId="19" priority="4" operator="equal">
      <formula>"PASS"</formula>
    </cfRule>
  </conditionalFormatting>
  <hyperlinks>
    <hyperlink ref="B3" r:id="rId1" display="https://github.com/NHSH-MRI-Physics/Hazen-ScottishACR-Fork/commit/b1a449d7c53f9983bb2e519d0d39b4f64e521758" xr:uid="{4C64D972-803D-4647-9573-C31D8CD275C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DD34-E801-46AF-890C-E4C154CA5529}">
  <dimension ref="A1:M39"/>
  <sheetViews>
    <sheetView zoomScale="85" zoomScaleNormal="85" workbookViewId="0">
      <selection activeCell="B3" sqref="B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85</v>
      </c>
      <c r="D1" s="4" t="s">
        <v>23</v>
      </c>
      <c r="E1" s="62" t="s">
        <v>73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69" t="s">
        <v>89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80</v>
      </c>
    </row>
    <row r="7" spans="1:13" x14ac:dyDescent="0.25">
      <c r="D7" s="34" t="s">
        <v>27</v>
      </c>
      <c r="E7" s="45">
        <v>45440</v>
      </c>
      <c r="F7" s="17"/>
      <c r="G7" s="17"/>
    </row>
    <row r="8" spans="1:13" x14ac:dyDescent="0.25">
      <c r="D8" s="40" t="s">
        <v>29</v>
      </c>
      <c r="E8" s="10" t="s">
        <v>18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0.9556</v>
      </c>
      <c r="D12" s="27">
        <v>0.97130000000000005</v>
      </c>
      <c r="E12" s="26">
        <f>IF(C12,ABS(C12-D12)/D12,"Not Run")</f>
        <v>1.6163904046123799E-2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-1.07</v>
      </c>
      <c r="D13" s="3">
        <v>-0.8</v>
      </c>
      <c r="E13" s="10">
        <f>IF(C13,ABS(C13-D13),"Not Run")</f>
        <v>0.27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1.86</v>
      </c>
      <c r="D14" s="3">
        <v>1.63</v>
      </c>
      <c r="E14" s="10">
        <f>IF(C14,ABS(C14-D14),"Not Run")</f>
        <v>0.2300000000000002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4.96</v>
      </c>
      <c r="D15" s="3">
        <v>5.07</v>
      </c>
      <c r="E15" s="10">
        <f>IF(C15,ABS(C15-D15),"Not Run")</f>
        <v>0.11000000000000032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297.89999999999998</v>
      </c>
      <c r="D16" s="3">
        <v>305.98</v>
      </c>
      <c r="E16" s="30">
        <f>IF(C16,ABS(C16-D16)/D16,"Not Run")</f>
        <v>2.6406954702921891E-2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79.95</v>
      </c>
      <c r="D17" s="3">
        <v>80.510000000000005</v>
      </c>
      <c r="E17" s="10">
        <f t="shared" ref="E17:E39" si="1">IF(C17,ABS(C17-D17),"Not Run")</f>
        <v>0.56000000000000227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79.97</v>
      </c>
      <c r="D18" s="21">
        <v>80.349999999999994</v>
      </c>
      <c r="E18" s="10">
        <f t="shared" si="1"/>
        <v>0.37999999999999545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79.89</v>
      </c>
      <c r="D19" s="21">
        <v>80.180000000000007</v>
      </c>
      <c r="E19" s="10">
        <f t="shared" si="1"/>
        <v>0.29000000000000625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80.12</v>
      </c>
      <c r="D20" s="21">
        <v>79.87</v>
      </c>
      <c r="E20" s="10">
        <f t="shared" si="1"/>
        <v>0.25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80.2</v>
      </c>
      <c r="D21" s="21">
        <v>80.19</v>
      </c>
      <c r="E21" s="10">
        <f t="shared" si="1"/>
        <v>1.0000000000005116E-2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80.2</v>
      </c>
      <c r="D22" s="21">
        <v>79.87</v>
      </c>
      <c r="E22" s="10">
        <f t="shared" si="1"/>
        <v>0.32999999999999829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3.6999999999999999E-4</v>
      </c>
      <c r="D23" s="31">
        <v>1.8000000000000001E-4</v>
      </c>
      <c r="E23" s="10">
        <f t="shared" si="1"/>
        <v>1.8999999999999998E-4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0.90200000000000002</v>
      </c>
      <c r="D24" s="30">
        <v>0.91590000000000005</v>
      </c>
      <c r="E24" s="30">
        <f t="shared" si="1"/>
        <v>1.3900000000000023E-2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0.82699999999999996</v>
      </c>
      <c r="D25" s="30">
        <v>0.83389999999999997</v>
      </c>
      <c r="E25" s="30">
        <f t="shared" si="1"/>
        <v>6.9000000000000172E-3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0.504</v>
      </c>
      <c r="D26" s="30">
        <v>0.48880000000000001</v>
      </c>
      <c r="E26" s="30">
        <f t="shared" si="1"/>
        <v>1.5199999999999991E-2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4.3999999999999997E-2</v>
      </c>
      <c r="D27" s="30">
        <v>8.2199999999999995E-2</v>
      </c>
      <c r="E27" s="30">
        <f t="shared" si="1"/>
        <v>3.8199999999999998E-2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0.95399999999999996</v>
      </c>
      <c r="D28" s="30">
        <v>0.96409999999999996</v>
      </c>
      <c r="E28" s="30">
        <f t="shared" si="1"/>
        <v>1.0099999999999998E-2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0.90800000000000003</v>
      </c>
      <c r="D29" s="30">
        <v>0.91749999999999998</v>
      </c>
      <c r="E29" s="30">
        <f t="shared" si="1"/>
        <v>9.4999999999999529E-3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0.48499999999999999</v>
      </c>
      <c r="D30" s="30">
        <v>0.50049999999999994</v>
      </c>
      <c r="E30" s="30">
        <f t="shared" si="1"/>
        <v>1.5499999999999958E-2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3.6999999999999998E-2</v>
      </c>
      <c r="D31" s="30">
        <v>7.46E-2</v>
      </c>
      <c r="E31" s="30">
        <f t="shared" si="1"/>
        <v>3.7600000000000001E-2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0.96350000000000002</v>
      </c>
      <c r="D32" s="30">
        <v>0.92010000000000003</v>
      </c>
      <c r="E32" s="30">
        <f t="shared" si="1"/>
        <v>4.3399999999999994E-2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0.97550000000000003</v>
      </c>
      <c r="D33" s="30">
        <v>0.98099999999999998</v>
      </c>
      <c r="E33" s="30">
        <f t="shared" si="1"/>
        <v>5.4999999999999494E-3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0.68789999999999996</v>
      </c>
      <c r="D34" s="30">
        <v>0.6532</v>
      </c>
      <c r="E34" s="30">
        <f t="shared" si="1"/>
        <v>3.4699999999999953E-2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0.17949999999999999</v>
      </c>
      <c r="D35" s="30">
        <v>0.1938</v>
      </c>
      <c r="E35" s="30">
        <f t="shared" si="1"/>
        <v>1.4300000000000007E-2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0.98980000000000001</v>
      </c>
      <c r="D36" s="30">
        <v>0.96789999999999998</v>
      </c>
      <c r="E36" s="30">
        <f t="shared" si="1"/>
        <v>2.1900000000000031E-2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0.97799999999999998</v>
      </c>
      <c r="D37" s="30">
        <v>0.96789999999999998</v>
      </c>
      <c r="E37" s="30">
        <f t="shared" si="1"/>
        <v>1.0099999999999998E-2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0.56220000000000003</v>
      </c>
      <c r="D38" s="30">
        <v>0.54779999999999995</v>
      </c>
      <c r="E38" s="30">
        <f t="shared" si="1"/>
        <v>1.4400000000000079E-2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0.16589999999999999</v>
      </c>
      <c r="D39" s="33">
        <v>0.17180000000000001</v>
      </c>
      <c r="E39" s="30">
        <f t="shared" si="1"/>
        <v>5.9000000000000163E-3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15:K15"/>
    <mergeCell ref="E1:M3"/>
    <mergeCell ref="H11:K11"/>
    <mergeCell ref="H12:K12"/>
    <mergeCell ref="H13:K13"/>
    <mergeCell ref="H14:K14"/>
    <mergeCell ref="H27:K27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39:K39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</mergeCells>
  <conditionalFormatting sqref="G12:G39">
    <cfRule type="cellIs" dxfId="18" priority="1" operator="equal">
      <formula>"No Tolerance"</formula>
    </cfRule>
    <cfRule type="cellIs" dxfId="17" priority="2" operator="equal">
      <formula>"Not Run"</formula>
    </cfRule>
    <cfRule type="cellIs" dxfId="16" priority="3" operator="equal">
      <formula>"FAIL"</formula>
    </cfRule>
    <cfRule type="cellIs" dxfId="15" priority="4" operator="equal">
      <formula>"PASS"</formula>
    </cfRule>
  </conditionalFormatting>
  <hyperlinks>
    <hyperlink ref="B3" r:id="rId1" display="https://github.com/NHSH-MRI-Physics/Hazen-ScottishACR-Fork/commit/b1a449d7c53f9983bb2e519d0d39b4f64e521758" xr:uid="{5CDAF4F3-24F6-4B87-9194-BB8058171F0B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8280-D452-469E-AA20-08D428679600}">
  <dimension ref="A1:M39"/>
  <sheetViews>
    <sheetView zoomScaleNormal="100" workbookViewId="0">
      <selection activeCell="B3" sqref="B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82</v>
      </c>
      <c r="D1" s="4" t="s">
        <v>23</v>
      </c>
      <c r="E1" s="62" t="s">
        <v>73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69" t="s">
        <v>89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45552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80</v>
      </c>
    </row>
    <row r="7" spans="1:13" x14ac:dyDescent="0.25">
      <c r="D7" s="34" t="s">
        <v>27</v>
      </c>
      <c r="E7" s="45">
        <v>45440</v>
      </c>
      <c r="F7" s="17"/>
      <c r="G7" s="17"/>
    </row>
    <row r="8" spans="1:13" x14ac:dyDescent="0.25">
      <c r="D8" s="8" t="s">
        <v>29</v>
      </c>
      <c r="E8" s="1" t="s">
        <v>17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0.76490000000000002</v>
      </c>
      <c r="D12" s="27">
        <v>0.77039999999999997</v>
      </c>
      <c r="E12" s="26">
        <f>IF(C12,ABS(C12-D12)/D12,"Not Run")</f>
        <v>7.1391484942886158E-3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-1.76</v>
      </c>
      <c r="D13" s="3">
        <v>-1.4</v>
      </c>
      <c r="E13" s="10">
        <f>IF(C13,ABS(C13-D13),"Not Run")</f>
        <v>0.3600000000000001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-1.76</v>
      </c>
      <c r="D14" s="3">
        <v>-1.41</v>
      </c>
      <c r="E14" s="10">
        <f>IF(C14,ABS(C14-D14),"Not Run")</f>
        <v>0.35000000000000009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5.15</v>
      </c>
      <c r="D15" s="3">
        <v>5.52</v>
      </c>
      <c r="E15" s="10">
        <f>IF(C15,ABS(C15-D15),"Not Run")</f>
        <v>0.36999999999999922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237.48</v>
      </c>
      <c r="D16" s="3">
        <v>237</v>
      </c>
      <c r="E16" s="30">
        <f>IF(C16,ABS(C16-D16)/D16,"Not Run")</f>
        <v>2.0253164556961593E-3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79.67</v>
      </c>
      <c r="D17" s="3">
        <v>79.599999999999994</v>
      </c>
      <c r="E17" s="10">
        <f t="shared" ref="E17:E39" si="1">IF(C17,ABS(C17-D17),"Not Run")</f>
        <v>7.000000000000739E-2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79.98</v>
      </c>
      <c r="D18" s="21">
        <v>79.72</v>
      </c>
      <c r="E18" s="10">
        <f t="shared" si="1"/>
        <v>0.26000000000000512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79.83</v>
      </c>
      <c r="D19" s="21">
        <v>79.62</v>
      </c>
      <c r="E19" s="10">
        <f t="shared" si="1"/>
        <v>0.20999999999999375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79.64</v>
      </c>
      <c r="D20" s="21">
        <v>79.489999999999995</v>
      </c>
      <c r="E20" s="10">
        <f t="shared" si="1"/>
        <v>0.15000000000000568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79.98</v>
      </c>
      <c r="D21" s="21">
        <v>79.89</v>
      </c>
      <c r="E21" s="10">
        <f t="shared" si="1"/>
        <v>9.0000000000003411E-2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80.11</v>
      </c>
      <c r="D22" s="21">
        <v>80.040000000000006</v>
      </c>
      <c r="E22" s="10">
        <f t="shared" si="1"/>
        <v>6.9999999999993179E-2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2.7299999999999998E-3</v>
      </c>
      <c r="D23" s="31">
        <v>1.34E-3</v>
      </c>
      <c r="E23" s="10">
        <f t="shared" si="1"/>
        <v>1.3899999999999997E-3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0.51800000000000002</v>
      </c>
      <c r="D24" s="30">
        <v>0.50560000000000005</v>
      </c>
      <c r="E24" s="30">
        <f t="shared" si="1"/>
        <v>1.2399999999999967E-2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0.57999999999999996</v>
      </c>
      <c r="D25" s="30">
        <v>0.56589999999999996</v>
      </c>
      <c r="E25" s="30">
        <f t="shared" si="1"/>
        <v>1.4100000000000001E-2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0.03</v>
      </c>
      <c r="D26" s="30">
        <v>1.7399999999999999E-2</v>
      </c>
      <c r="E26" s="30">
        <f t="shared" si="1"/>
        <v>1.26E-2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6.9000000000000006E-2</v>
      </c>
      <c r="D27" s="30">
        <v>6.1499999999999999E-2</v>
      </c>
      <c r="E27" s="30">
        <f t="shared" si="1"/>
        <v>7.5000000000000067E-3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0.19500000000000001</v>
      </c>
      <c r="D28" s="30">
        <v>0.16900000000000001</v>
      </c>
      <c r="E28" s="30">
        <f t="shared" si="1"/>
        <v>2.5999999999999995E-2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0.125</v>
      </c>
      <c r="D29" s="30">
        <v>0.12920000000000001</v>
      </c>
      <c r="E29" s="30">
        <f t="shared" si="1"/>
        <v>4.2000000000000093E-3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9.4E-2</v>
      </c>
      <c r="D30" s="30">
        <v>8.2400000000000001E-2</v>
      </c>
      <c r="E30" s="30">
        <f t="shared" si="1"/>
        <v>1.1599999999999999E-2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0.06</v>
      </c>
      <c r="D31" s="30">
        <v>5.9299999999999999E-2</v>
      </c>
      <c r="E31" s="30">
        <f t="shared" si="1"/>
        <v>6.9999999999999923E-4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0.56710000000000005</v>
      </c>
      <c r="D32" s="30">
        <v>0.55620000000000003</v>
      </c>
      <c r="E32" s="30">
        <f t="shared" si="1"/>
        <v>1.0900000000000021E-2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0.62160000000000004</v>
      </c>
      <c r="D33" s="30">
        <v>0.5585</v>
      </c>
      <c r="E33" s="30">
        <f t="shared" si="1"/>
        <v>6.3100000000000045E-2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0.1966</v>
      </c>
      <c r="D34" s="30">
        <v>0.16089999999999999</v>
      </c>
      <c r="E34" s="30">
        <f t="shared" si="1"/>
        <v>3.570000000000001E-2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1.12E-2</v>
      </c>
      <c r="D35" s="30">
        <v>1.0500000000000001E-2</v>
      </c>
      <c r="E35" s="30">
        <f t="shared" si="1"/>
        <v>6.9999999999999923E-4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0.30009999999999998</v>
      </c>
      <c r="D36" s="30">
        <v>0.2908</v>
      </c>
      <c r="E36" s="30">
        <f t="shared" si="1"/>
        <v>9.299999999999975E-3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0.15210000000000001</v>
      </c>
      <c r="D37" s="30">
        <v>0.22839999999999999</v>
      </c>
      <c r="E37" s="30">
        <f t="shared" si="1"/>
        <v>7.6299999999999979E-2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8.3900000000000002E-2</v>
      </c>
      <c r="D38" s="30">
        <v>0.11600000000000001</v>
      </c>
      <c r="E38" s="30">
        <f t="shared" si="1"/>
        <v>3.2100000000000004E-2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6.2700000000000006E-2</v>
      </c>
      <c r="D39" s="33">
        <v>6.5100000000000005E-2</v>
      </c>
      <c r="E39" s="30">
        <f t="shared" si="1"/>
        <v>2.3999999999999994E-3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15:K15"/>
    <mergeCell ref="E1:M3"/>
    <mergeCell ref="H11:K11"/>
    <mergeCell ref="H12:K12"/>
    <mergeCell ref="H13:K13"/>
    <mergeCell ref="H14:K14"/>
    <mergeCell ref="H16:K16"/>
    <mergeCell ref="H17:K17"/>
    <mergeCell ref="H18:K18"/>
    <mergeCell ref="H19:K19"/>
    <mergeCell ref="H20:K20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9:K39"/>
    <mergeCell ref="H33:K33"/>
    <mergeCell ref="H34:K34"/>
    <mergeCell ref="H35:K35"/>
    <mergeCell ref="H36:K36"/>
    <mergeCell ref="H37:K37"/>
    <mergeCell ref="H38:K38"/>
  </mergeCells>
  <conditionalFormatting sqref="G12:G39">
    <cfRule type="cellIs" dxfId="14" priority="1" operator="equal">
      <formula>"No Tolerance"</formula>
    </cfRule>
    <cfRule type="cellIs" dxfId="13" priority="2" operator="equal">
      <formula>"Not Run"</formula>
    </cfRule>
    <cfRule type="cellIs" dxfId="12" priority="3" operator="equal">
      <formula>"FAIL"</formula>
    </cfRule>
    <cfRule type="cellIs" dxfId="11" priority="4" operator="equal">
      <formula>"PASS"</formula>
    </cfRule>
  </conditionalFormatting>
  <hyperlinks>
    <hyperlink ref="B3" r:id="rId1" display="https://github.com/NHSH-MRI-Physics/Hazen-ScottishACR-Fork/commit/b1a449d7c53f9983bb2e519d0d39b4f64e521758" xr:uid="{E290C126-F8CF-44EC-BC06-742F8010BCA4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C2B3-277F-4CC8-B025-80F1E465D1E0}">
  <dimension ref="A1:M39"/>
  <sheetViews>
    <sheetView tabSelected="1" zoomScaleNormal="100" workbookViewId="0">
      <selection activeCell="B3" sqref="B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87</v>
      </c>
      <c r="D1" s="4" t="s">
        <v>23</v>
      </c>
      <c r="E1" s="62" t="s">
        <v>73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69" t="s">
        <v>89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45552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80</v>
      </c>
    </row>
    <row r="7" spans="1:13" x14ac:dyDescent="0.25">
      <c r="D7" s="34" t="s">
        <v>27</v>
      </c>
      <c r="E7" s="45">
        <v>45440</v>
      </c>
      <c r="F7" s="17"/>
      <c r="G7" s="17"/>
    </row>
    <row r="8" spans="1:13" x14ac:dyDescent="0.25">
      <c r="D8" s="40" t="s">
        <v>29</v>
      </c>
      <c r="E8" s="10" t="s">
        <v>19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0.95279999999999998</v>
      </c>
      <c r="D12" s="27">
        <v>0.95820000000000005</v>
      </c>
      <c r="E12" s="26">
        <f>IF(C12,ABS(C12-D12)/D12,"Not Run")</f>
        <v>5.6355666875392103E-3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-1.86</v>
      </c>
      <c r="D13" s="3">
        <v>-1.47</v>
      </c>
      <c r="E13" s="10">
        <f>IF(C13,ABS(C13-D13),"Not Run")</f>
        <v>0.39000000000000012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0.59</v>
      </c>
      <c r="D14" s="3">
        <v>0.35</v>
      </c>
      <c r="E14" s="10">
        <f>IF(C14,ABS(C14-D14),"Not Run")</f>
        <v>0.24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4.8499999999999996</v>
      </c>
      <c r="D15" s="3">
        <v>4.8899999999999997</v>
      </c>
      <c r="E15" s="10">
        <f>IF(C15,ABS(C15-D15),"Not Run")</f>
        <v>4.0000000000000036E-2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274.58999999999997</v>
      </c>
      <c r="D16" s="3">
        <v>274.30369999999999</v>
      </c>
      <c r="E16" s="30">
        <f>IF(C16,ABS(C16-D16)/D16,"Not Run")</f>
        <v>1.0437336426740978E-3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79.83</v>
      </c>
      <c r="D17" s="3">
        <v>79.760000000000005</v>
      </c>
      <c r="E17" s="10">
        <f t="shared" ref="E17:E39" si="1">IF(C17,ABS(C17-D17),"Not Run")</f>
        <v>6.9999999999993179E-2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79.900000000000006</v>
      </c>
      <c r="D18" s="21">
        <v>80.13</v>
      </c>
      <c r="E18" s="10">
        <f t="shared" si="1"/>
        <v>0.22999999999998977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79.83</v>
      </c>
      <c r="D19" s="21">
        <v>80.319999999999993</v>
      </c>
      <c r="E19" s="10">
        <f t="shared" si="1"/>
        <v>0.48999999999999488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79.77</v>
      </c>
      <c r="D20" s="21">
        <v>79.95</v>
      </c>
      <c r="E20" s="10">
        <f t="shared" si="1"/>
        <v>0.18000000000000682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80.27</v>
      </c>
      <c r="D21" s="21">
        <v>80.31</v>
      </c>
      <c r="E21" s="10">
        <f t="shared" si="1"/>
        <v>4.0000000000006253E-2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80.17</v>
      </c>
      <c r="D22" s="21">
        <v>80.489999999999995</v>
      </c>
      <c r="E22" s="10">
        <f t="shared" si="1"/>
        <v>0.31999999999999318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2.5000000000000001E-4</v>
      </c>
      <c r="D23" s="31">
        <v>3.1E-4</v>
      </c>
      <c r="E23" s="10">
        <f t="shared" si="1"/>
        <v>5.9999999999999995E-5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0.93300000000000005</v>
      </c>
      <c r="D24" s="30">
        <v>0.93400000000000005</v>
      </c>
      <c r="E24" s="30">
        <f t="shared" si="1"/>
        <v>1.0000000000000009E-3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0.86599999999999999</v>
      </c>
      <c r="D25" s="30">
        <v>0.87780000000000002</v>
      </c>
      <c r="E25" s="30">
        <f t="shared" si="1"/>
        <v>1.1800000000000033E-2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0.57799999999999996</v>
      </c>
      <c r="D26" s="30">
        <v>0.58609999999999995</v>
      </c>
      <c r="E26" s="30">
        <f t="shared" si="1"/>
        <v>8.0999999999999961E-3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0.03</v>
      </c>
      <c r="D27" s="30">
        <v>5.7099999999999998E-2</v>
      </c>
      <c r="E27" s="30">
        <f t="shared" si="1"/>
        <v>2.7099999999999999E-2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0.92</v>
      </c>
      <c r="D28" s="30">
        <v>0.92879999999999996</v>
      </c>
      <c r="E28" s="30">
        <f t="shared" si="1"/>
        <v>8.799999999999919E-3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0.879</v>
      </c>
      <c r="D29" s="30">
        <v>0.91310000000000002</v>
      </c>
      <c r="E29" s="30">
        <f t="shared" si="1"/>
        <v>3.4100000000000019E-2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0.372</v>
      </c>
      <c r="D30" s="30">
        <v>0.33350000000000002</v>
      </c>
      <c r="E30" s="30">
        <f t="shared" si="1"/>
        <v>3.8499999999999979E-2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0.105</v>
      </c>
      <c r="D31" s="30">
        <v>9.8299999999999998E-2</v>
      </c>
      <c r="E31" s="30">
        <f t="shared" si="1"/>
        <v>6.6999999999999976E-3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0.98140000000000005</v>
      </c>
      <c r="D32" s="30">
        <v>0.98129999999999995</v>
      </c>
      <c r="E32" s="30">
        <f t="shared" si="1"/>
        <v>1.0000000000010001E-4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0.94369999999999998</v>
      </c>
      <c r="D33" s="30">
        <v>0.96619999999999995</v>
      </c>
      <c r="E33" s="30">
        <f t="shared" si="1"/>
        <v>2.2499999999999964E-2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0.64139999999999997</v>
      </c>
      <c r="D34" s="30">
        <v>0.62450000000000006</v>
      </c>
      <c r="E34" s="30">
        <f t="shared" si="1"/>
        <v>1.6899999999999915E-2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0.16289999999999999</v>
      </c>
      <c r="D35" s="30">
        <v>0.1895</v>
      </c>
      <c r="E35" s="30">
        <f t="shared" si="1"/>
        <v>2.6600000000000013E-2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0.98640000000000005</v>
      </c>
      <c r="D36" s="30">
        <v>0.95879999999999999</v>
      </c>
      <c r="E36" s="30">
        <f t="shared" si="1"/>
        <v>2.7600000000000069E-2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0.97050000000000003</v>
      </c>
      <c r="D37" s="30">
        <v>0.95509999999999995</v>
      </c>
      <c r="E37" s="30">
        <f t="shared" si="1"/>
        <v>1.540000000000008E-2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0.51380000000000003</v>
      </c>
      <c r="D38" s="30">
        <v>0.55189999999999995</v>
      </c>
      <c r="E38" s="30">
        <f t="shared" si="1"/>
        <v>3.8099999999999912E-2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0.23080000000000001</v>
      </c>
      <c r="D39" s="33">
        <v>0.20050000000000001</v>
      </c>
      <c r="E39" s="30">
        <f t="shared" si="1"/>
        <v>3.0299999999999994E-2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15:K15"/>
    <mergeCell ref="E1:M3"/>
    <mergeCell ref="H11:K11"/>
    <mergeCell ref="H12:K12"/>
    <mergeCell ref="H13:K13"/>
    <mergeCell ref="H14:K14"/>
    <mergeCell ref="H27:K27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39:K39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</mergeCells>
  <conditionalFormatting sqref="G12:G39">
    <cfRule type="cellIs" dxfId="10" priority="1" operator="equal">
      <formula>"No Tolerance"</formula>
    </cfRule>
    <cfRule type="cellIs" dxfId="9" priority="2" operator="equal">
      <formula>"Not Run"</formula>
    </cfRule>
    <cfRule type="cellIs" dxfId="8" priority="3" operator="equal">
      <formula>"FAIL"</formula>
    </cfRule>
    <cfRule type="cellIs" dxfId="7" priority="4" operator="equal">
      <formula>"PASS"</formula>
    </cfRule>
  </conditionalFormatting>
  <hyperlinks>
    <hyperlink ref="B3" r:id="rId1" display="https://github.com/NHSH-MRI-Physics/Hazen-ScottishACR-Fork/commit/b1a449d7c53f9983bb2e519d0d39b4f64e521758" xr:uid="{B720A8CD-4416-45DA-8F94-C8890B359398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6C32-023B-493B-A691-A8BC4ED0F11F}">
  <dimension ref="A1:M39"/>
  <sheetViews>
    <sheetView topLeftCell="A6" zoomScale="130" zoomScaleNormal="130" workbookViewId="0">
      <selection activeCell="F13" sqref="F1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/>
      <c r="D1" s="4" t="s">
        <v>23</v>
      </c>
      <c r="E1" s="54"/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56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/>
      <c r="D3" s="7"/>
      <c r="E3" s="58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/>
    </row>
    <row r="5" spans="1:13" x14ac:dyDescent="0.25">
      <c r="A5" s="8" t="s">
        <v>28</v>
      </c>
      <c r="B5" s="9"/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/>
    </row>
    <row r="7" spans="1:13" x14ac:dyDescent="0.25">
      <c r="D7" s="34" t="s">
        <v>27</v>
      </c>
      <c r="E7" s="35"/>
      <c r="F7" s="17"/>
      <c r="G7" s="17"/>
    </row>
    <row r="8" spans="1:13" x14ac:dyDescent="0.25">
      <c r="D8" s="8" t="s">
        <v>29</v>
      </c>
      <c r="E8" s="1"/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/>
      <c r="D12" s="27"/>
      <c r="E12" s="26" t="str">
        <f>IF(C12,ABS(C12-D12)/D12,"Not Run")</f>
        <v>Not Run</v>
      </c>
      <c r="F12" s="27">
        <v>0.02</v>
      </c>
      <c r="G12" s="28" t="str">
        <f t="shared" ref="G12:G39" si="0">IF(E12 &lt;&gt; "Not Run", IF(F12, IF( E12&lt;=F12,"PASS","FAIL"),"No Tolerance"), "Not Run")</f>
        <v>Not Run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/>
      <c r="D13" s="3"/>
      <c r="E13" s="10" t="str">
        <f>IF(C13,ABS(C13-D13),"Not Run")</f>
        <v>Not Run</v>
      </c>
      <c r="F13" s="19">
        <v>0.6</v>
      </c>
      <c r="G13" s="28" t="str">
        <f t="shared" si="0"/>
        <v>Not Run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/>
      <c r="D14" s="3"/>
      <c r="E14" s="10" t="str">
        <f>IF(C14,ABS(C14-D14),"Not Run")</f>
        <v>Not Run</v>
      </c>
      <c r="F14" s="19">
        <v>0.6</v>
      </c>
      <c r="G14" s="28" t="str">
        <f t="shared" si="0"/>
        <v>Not Run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/>
      <c r="D15" s="3"/>
      <c r="E15" s="10" t="str">
        <f>IF(C15,ABS(C15-D15),"Not Run")</f>
        <v>Not Run</v>
      </c>
      <c r="F15" s="19">
        <v>0.6</v>
      </c>
      <c r="G15" s="28" t="str">
        <f t="shared" si="0"/>
        <v>Not Run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/>
      <c r="D16" s="3"/>
      <c r="E16" s="30" t="str">
        <f>IF(C16,ABS(C16-D16)/D16,"Not Run")</f>
        <v>Not Run</v>
      </c>
      <c r="F16" s="29">
        <v>0.08</v>
      </c>
      <c r="G16" s="28" t="str">
        <f t="shared" si="0"/>
        <v>Not Run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/>
      <c r="D17" s="3"/>
      <c r="E17" s="10" t="str">
        <f t="shared" ref="E17:E39" si="1">IF(C17,ABS(C17-D17),"Not Run")</f>
        <v>Not Run</v>
      </c>
      <c r="F17" s="19">
        <v>0.6</v>
      </c>
      <c r="G17" s="28" t="str">
        <f t="shared" si="0"/>
        <v>Not Run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/>
      <c r="D18" s="21"/>
      <c r="E18" s="10" t="str">
        <f t="shared" si="1"/>
        <v>Not Run</v>
      </c>
      <c r="F18" s="19">
        <v>0.6</v>
      </c>
      <c r="G18" s="28" t="str">
        <f t="shared" si="0"/>
        <v>Not Run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/>
      <c r="D19" s="21"/>
      <c r="E19" s="10" t="str">
        <f t="shared" si="1"/>
        <v>Not Run</v>
      </c>
      <c r="F19" s="19">
        <v>0.6</v>
      </c>
      <c r="G19" s="28" t="str">
        <f t="shared" si="0"/>
        <v>Not Run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/>
      <c r="D20" s="21"/>
      <c r="E20" s="10" t="str">
        <f t="shared" si="1"/>
        <v>Not Run</v>
      </c>
      <c r="F20" s="19">
        <v>0.6</v>
      </c>
      <c r="G20" s="28" t="str">
        <f t="shared" si="0"/>
        <v>Not Run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/>
      <c r="D21" s="21"/>
      <c r="E21" s="10" t="str">
        <f t="shared" si="1"/>
        <v>Not Run</v>
      </c>
      <c r="F21" s="19">
        <v>0.6</v>
      </c>
      <c r="G21" s="28" t="str">
        <f t="shared" si="0"/>
        <v>Not Run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/>
      <c r="D22" s="21"/>
      <c r="E22" s="10" t="str">
        <f t="shared" si="1"/>
        <v>Not Run</v>
      </c>
      <c r="F22" s="19">
        <v>0.6</v>
      </c>
      <c r="G22" s="28" t="str">
        <f t="shared" si="0"/>
        <v>Not Run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/>
      <c r="D23" s="31"/>
      <c r="E23" s="10" t="str">
        <f t="shared" si="1"/>
        <v>Not Run</v>
      </c>
      <c r="F23" s="32">
        <v>5.0000000000000001E-3</v>
      </c>
      <c r="G23" s="28" t="str">
        <f t="shared" si="0"/>
        <v>Not Run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/>
      <c r="D24" s="30"/>
      <c r="E24" s="30" t="str">
        <f t="shared" si="1"/>
        <v>Not Run</v>
      </c>
      <c r="F24" s="30">
        <v>0.08</v>
      </c>
      <c r="G24" s="28" t="str">
        <f t="shared" si="0"/>
        <v>Not Run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/>
      <c r="D25" s="30"/>
      <c r="E25" s="30" t="str">
        <f t="shared" si="1"/>
        <v>Not Run</v>
      </c>
      <c r="F25" s="30">
        <v>0.08</v>
      </c>
      <c r="G25" s="28" t="str">
        <f t="shared" si="0"/>
        <v>Not Run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/>
      <c r="D26" s="30"/>
      <c r="E26" s="30" t="str">
        <f t="shared" si="1"/>
        <v>Not Run</v>
      </c>
      <c r="F26" s="30">
        <v>0.08</v>
      </c>
      <c r="G26" s="28" t="str">
        <f t="shared" si="0"/>
        <v>Not Run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/>
      <c r="D27" s="30"/>
      <c r="E27" s="30" t="str">
        <f t="shared" si="1"/>
        <v>Not Run</v>
      </c>
      <c r="F27" s="30">
        <v>0.08</v>
      </c>
      <c r="G27" s="28" t="str">
        <f t="shared" si="0"/>
        <v>Not Run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/>
      <c r="D28" s="30"/>
      <c r="E28" s="30" t="str">
        <f t="shared" si="1"/>
        <v>Not Run</v>
      </c>
      <c r="F28" s="30">
        <v>0.08</v>
      </c>
      <c r="G28" s="28" t="str">
        <f t="shared" si="0"/>
        <v>Not Run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/>
      <c r="D29" s="30"/>
      <c r="E29" s="30" t="str">
        <f t="shared" si="1"/>
        <v>Not Run</v>
      </c>
      <c r="F29" s="30">
        <v>0.08</v>
      </c>
      <c r="G29" s="28" t="str">
        <f t="shared" si="0"/>
        <v>Not Run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/>
      <c r="D30" s="30"/>
      <c r="E30" s="30" t="str">
        <f t="shared" si="1"/>
        <v>Not Run</v>
      </c>
      <c r="F30" s="30">
        <v>0.08</v>
      </c>
      <c r="G30" s="28" t="str">
        <f t="shared" si="0"/>
        <v>Not Run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/>
      <c r="D31" s="30"/>
      <c r="E31" s="30" t="str">
        <f t="shared" si="1"/>
        <v>Not Run</v>
      </c>
      <c r="F31" s="30">
        <v>0.08</v>
      </c>
      <c r="G31" s="28" t="str">
        <f t="shared" si="0"/>
        <v>Not Run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/>
      <c r="D32" s="30"/>
      <c r="E32" s="30" t="str">
        <f t="shared" si="1"/>
        <v>Not Run</v>
      </c>
      <c r="F32" s="30">
        <v>0.08</v>
      </c>
      <c r="G32" s="28" t="str">
        <f t="shared" si="0"/>
        <v>Not Run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/>
      <c r="D33" s="30"/>
      <c r="E33" s="30" t="str">
        <f t="shared" si="1"/>
        <v>Not Run</v>
      </c>
      <c r="F33" s="30">
        <v>0.08</v>
      </c>
      <c r="G33" s="28" t="str">
        <f t="shared" si="0"/>
        <v>Not Run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/>
      <c r="D34" s="30"/>
      <c r="E34" s="30" t="str">
        <f t="shared" si="1"/>
        <v>Not Run</v>
      </c>
      <c r="F34" s="30">
        <v>0.08</v>
      </c>
      <c r="G34" s="28" t="str">
        <f t="shared" si="0"/>
        <v>Not Run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/>
      <c r="D35" s="30"/>
      <c r="E35" s="30" t="str">
        <f t="shared" si="1"/>
        <v>Not Run</v>
      </c>
      <c r="F35" s="30">
        <v>0.08</v>
      </c>
      <c r="G35" s="28" t="str">
        <f t="shared" si="0"/>
        <v>Not Run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/>
      <c r="D36" s="30"/>
      <c r="E36" s="30" t="str">
        <f t="shared" si="1"/>
        <v>Not Run</v>
      </c>
      <c r="F36" s="30">
        <v>0.08</v>
      </c>
      <c r="G36" s="28" t="str">
        <f t="shared" si="0"/>
        <v>Not Run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/>
      <c r="D37" s="30"/>
      <c r="E37" s="30" t="str">
        <f t="shared" si="1"/>
        <v>Not Run</v>
      </c>
      <c r="F37" s="30">
        <v>0.08</v>
      </c>
      <c r="G37" s="28" t="str">
        <f t="shared" si="0"/>
        <v>Not Run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/>
      <c r="D38" s="30"/>
      <c r="E38" s="30" t="str">
        <f t="shared" si="1"/>
        <v>Not Run</v>
      </c>
      <c r="F38" s="30">
        <v>0.08</v>
      </c>
      <c r="G38" s="28" t="str">
        <f t="shared" si="0"/>
        <v>Not Run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/>
      <c r="D39" s="33"/>
      <c r="E39" s="30" t="str">
        <f t="shared" si="1"/>
        <v>Not Run</v>
      </c>
      <c r="F39" s="30">
        <v>0.08</v>
      </c>
      <c r="G39" s="28" t="str">
        <f t="shared" si="0"/>
        <v>Not Run</v>
      </c>
      <c r="H39" s="48"/>
      <c r="I39" s="49"/>
      <c r="J39" s="49"/>
      <c r="K39" s="50"/>
    </row>
  </sheetData>
  <mergeCells count="30">
    <mergeCell ref="H39:K39"/>
    <mergeCell ref="H33:K33"/>
    <mergeCell ref="H34:K34"/>
    <mergeCell ref="H35:K35"/>
    <mergeCell ref="H36:K36"/>
    <mergeCell ref="H37:K37"/>
    <mergeCell ref="H38:K38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20:K20"/>
    <mergeCell ref="E1:M3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conditionalFormatting sqref="G12:G39">
    <cfRule type="cellIs" dxfId="6" priority="1" operator="equal">
      <formula>"No Tolerance"</formula>
    </cfRule>
    <cfRule type="cellIs" dxfId="5" priority="2" operator="equal">
      <formula>"Not Run"</formula>
    </cfRule>
    <cfRule type="cellIs" dxfId="4" priority="3" operator="equal">
      <formula>"FAIL"</formula>
    </cfRule>
    <cfRule type="cellIs" dxfId="3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Data</vt:lpstr>
      <vt:lpstr>ForthValley Ax T1</vt:lpstr>
      <vt:lpstr>Shetland Ax T1</vt:lpstr>
      <vt:lpstr>Gartnavel</vt:lpstr>
      <vt:lpstr>Raig 2 Ax T1 SE</vt:lpstr>
      <vt:lpstr>Raig 2 Sag T1 SE</vt:lpstr>
      <vt:lpstr>Raig 1 ACR AxT2</vt:lpstr>
      <vt:lpstr>Raig 2 Cor T1 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Tracey</dc:creator>
  <cp:lastModifiedBy>John Tracey</cp:lastModifiedBy>
  <dcterms:created xsi:type="dcterms:W3CDTF">2024-09-03T16:16:13Z</dcterms:created>
  <dcterms:modified xsi:type="dcterms:W3CDTF">2024-09-19T19:39:25Z</dcterms:modified>
</cp:coreProperties>
</file>