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Test Data"/>
    <sheet r:id="rId2" sheetId="2" name="ForthValley Ax T1"/>
    <sheet r:id="rId3" sheetId="3" name="Shetland Ax T1"/>
    <sheet r:id="rId4" sheetId="4" name="Gartnavel"/>
    <sheet r:id="rId5" sheetId="5" name="Raig 2 Ax T1 SE"/>
    <sheet r:id="rId6" sheetId="6" name="Raig 2 Sag T1 SE"/>
    <sheet r:id="rId7" sheetId="7" name="Raig 1 ACR AxT2"/>
    <sheet r:id="rId8" sheetId="8" name="Raig 2 Cor T1 SE"/>
    <sheet r:id="rId9" sheetId="9" name="Template"/>
    <sheet r:id="rId10" sheetId="10" name="Averages"/>
  </sheets>
  <calcPr fullCalcOnLoad="1"/>
</workbook>
</file>

<file path=xl/sharedStrings.xml><?xml version="1.0" encoding="utf-8"?>
<sst xmlns="http://schemas.openxmlformats.org/spreadsheetml/2006/main" count="548" uniqueCount="92">
  <si>
    <t>Averages</t>
  </si>
  <si>
    <t>Uniformity</t>
  </si>
  <si>
    <t>Integral Uniformity</t>
  </si>
  <si>
    <t>Slice Position</t>
  </si>
  <si>
    <t>Distance Slice 1(mm)</t>
  </si>
  <si>
    <t>Distance Slice 11(mm)</t>
  </si>
  <si>
    <t>Slice Width</t>
  </si>
  <si>
    <t>Distance (mm)</t>
  </si>
  <si>
    <t>SNR</t>
  </si>
  <si>
    <t>Geometric Accuracy MagNet Method</t>
  </si>
  <si>
    <t>Row Top (mm)</t>
  </si>
  <si>
    <t>Row Middle (mm)</t>
  </si>
  <si>
    <t>Row Bottom (mm)</t>
  </si>
  <si>
    <t>Col Top (mm)</t>
  </si>
  <si>
    <t>Col Middle (mm)</t>
  </si>
  <si>
    <t>Col Bottom (mm)</t>
  </si>
  <si>
    <t>Ghosting</t>
  </si>
  <si>
    <t>Signal-to-Bkgd ratio</t>
  </si>
  <si>
    <t>Spatial Resoloution Contrast Response Manual</t>
  </si>
  <si>
    <t>1.1mm Horizontal</t>
  </si>
  <si>
    <t>1.0mm Horizontal</t>
  </si>
  <si>
    <t>0.9mm Horizontal</t>
  </si>
  <si>
    <t>0.8mm Horizontal</t>
  </si>
  <si>
    <t>1.1mm Vertical</t>
  </si>
  <si>
    <t>1.0mm Vertical</t>
  </si>
  <si>
    <t>0.9mm Vertical</t>
  </si>
  <si>
    <t>0.8mm Vertical</t>
  </si>
  <si>
    <t>Spatial Resoloution Contrast Response Automatic</t>
  </si>
  <si>
    <t>Test Case ID</t>
  </si>
  <si>
    <t>Test Description</t>
  </si>
  <si>
    <t>Git Commit</t>
  </si>
  <si>
    <t>Tested By</t>
  </si>
  <si>
    <t>Test Date</t>
  </si>
  <si>
    <t>Scanner</t>
  </si>
  <si>
    <t>Scan Date</t>
  </si>
  <si>
    <t>Series Description</t>
  </si>
  <si>
    <t>Test</t>
  </si>
  <si>
    <t>Comparable Measurement</t>
  </si>
  <si>
    <t>Software Result</t>
  </si>
  <si>
    <t>Manual Result</t>
  </si>
  <si>
    <t>Difference</t>
  </si>
  <si>
    <t>Tolerance</t>
  </si>
  <si>
    <t>PASS/ FAIL</t>
  </si>
  <si>
    <t>Comments</t>
  </si>
  <si>
    <t>Raig_2_Cor_T1</t>
  </si>
  <si>
    <t>Initial Overall Test</t>
  </si>
  <si>
    <t>56d0095</t>
  </si>
  <si>
    <t>J Tracey</t>
  </si>
  <si>
    <t>Signa Artist</t>
  </si>
  <si>
    <t>Cor T1 SE</t>
  </si>
  <si>
    <t>Raig_1_Ax_T2</t>
  </si>
  <si>
    <t>ACR AxT2</t>
  </si>
  <si>
    <t>Raig2_Sag_T1_SE</t>
  </si>
  <si>
    <t>Sag T1 SE</t>
  </si>
  <si>
    <t>Raig2_Ax_T1_SE</t>
  </si>
  <si>
    <t>Ax T1 SE</t>
  </si>
  <si>
    <t>Gart_Ax_V1</t>
  </si>
  <si>
    <t>Philips Ingenia 1.5T</t>
  </si>
  <si>
    <t>ACR_ac_T1</t>
  </si>
  <si>
    <t>Shetland Ax T1 V1</t>
  </si>
  <si>
    <t>Imngenia Ambition S</t>
  </si>
  <si>
    <t>Ax_T1_ACR_Lothian</t>
  </si>
  <si>
    <t>ForthValley V1</t>
  </si>
  <si>
    <t>GE SIGNA Artist</t>
  </si>
  <si>
    <t>ACR_Axial_T1</t>
  </si>
  <si>
    <t>First peak not captured in range</t>
  </si>
  <si>
    <t>Unclear Peaks and Troughs</t>
  </si>
  <si>
    <t>Scanner and Site</t>
  </si>
  <si>
    <t>FolderName</t>
  </si>
  <si>
    <t>Sequence</t>
  </si>
  <si>
    <t>Fully Passed?</t>
  </si>
  <si>
    <t>Link to Results</t>
  </si>
  <si>
    <t>Shetland Philips Ingenia 1.5T</t>
  </si>
  <si>
    <t>MedACRTestingSetAndResults\ACR_HNU_Shetland\DICOM</t>
  </si>
  <si>
    <t>Yes</t>
  </si>
  <si>
    <t>Shetland Ax T1'!A1</t>
  </si>
  <si>
    <t>Forth Valley SIGNA</t>
  </si>
  <si>
    <t>MedACRTestingSetAndResults\ACR Blair T1</t>
  </si>
  <si>
    <t>ForthValley Ax T1'!A1</t>
  </si>
  <si>
    <t>Gartnaval Philips Ingenia 1.5T</t>
  </si>
  <si>
    <t>MedACRTestingSetAndResults\Blair Gartnavel</t>
  </si>
  <si>
    <t>ACR_ax_T1</t>
  </si>
  <si>
    <t>Gartnavel!A1</t>
  </si>
  <si>
    <t>Raigmore GE SIGNA Artist MRI 1</t>
  </si>
  <si>
    <t>MedACRTestingSetAndResults\Raigmore ACR MRI1 Test Data</t>
  </si>
  <si>
    <t>Raig 1 ACR AxT2'!A1</t>
  </si>
  <si>
    <t>Raigmore GE SIGNA Artist MRI 2</t>
  </si>
  <si>
    <t>MedACRTestingSetAndResults\Raigmore ACR MRI 2 Test data</t>
  </si>
  <si>
    <t>Raig 2 Ax T1 SE'!A1</t>
  </si>
  <si>
    <t>Raig 2 Sag T1 SE'!A1</t>
  </si>
  <si>
    <t>Raig Cor T1 SE'!A1</t>
  </si>
  <si>
    <t xml:space="preserve">Average differences from mnaual measurment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</si>
</sst>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#,##0.00%"/>
    <numFmt numFmtId="165" formatCode="#,##0.0"/>
    <numFmt numFmtId="166" formatCode="#,##0.000%"/>
    <numFmt numFmtId="167" formatCode="#,##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Aptos Narrow"/>
      <family val="2"/>
    </font>
    <font>
      <u/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ecf0a1"/>
      </patternFill>
    </fill>
  </fills>
  <borders count="3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xfId="0" numFmtId="0" borderId="0" fontId="0" fillId="0"/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164" applyNumberFormat="1" borderId="3" applyBorder="1" fontId="1" applyFont="1" fillId="0" applyAlignment="1">
      <alignment horizontal="right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right"/>
    </xf>
    <xf xfId="0" numFmtId="0" borderId="6" applyBorder="1" fontId="1" applyFont="1" fillId="0" applyAlignment="1">
      <alignment horizontal="left"/>
    </xf>
    <xf xfId="0" numFmtId="0" borderId="7" applyBorder="1" fontId="1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0" borderId="9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0" borderId="5" applyBorder="1" fontId="2" applyFont="1" fillId="2" applyFill="1" applyAlignment="1">
      <alignment horizontal="left"/>
    </xf>
    <xf xfId="0" numFmtId="0" borderId="10" applyBorder="1" fontId="2" applyFont="1" fillId="2" applyFill="1" applyAlignment="1">
      <alignment horizontal="left"/>
    </xf>
    <xf xfId="0" numFmtId="0" borderId="11" applyBorder="1" fontId="1" applyFont="1" fillId="0" applyAlignment="1">
      <alignment horizontal="left" vertical="top"/>
    </xf>
    <xf xfId="0" numFmtId="164" applyNumberFormat="1" borderId="11" applyBorder="1" fontId="1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0" borderId="12" applyBorder="1" fontId="1" applyFont="1" fillId="0" applyAlignment="1">
      <alignment horizontal="left"/>
    </xf>
    <xf xfId="0" numFmtId="0" borderId="13" applyBorder="1" fontId="1" applyFont="1" fillId="2" applyFill="1" applyAlignment="1">
      <alignment horizontal="left"/>
    </xf>
    <xf xfId="0" numFmtId="0" borderId="0" fontId="0" fillId="0" applyAlignment="1">
      <alignment horizontal="center"/>
    </xf>
    <xf xfId="0" numFmtId="0" borderId="14" applyBorder="1" fontId="1" applyFont="1" fillId="0" applyAlignment="1">
      <alignment horizontal="left"/>
    </xf>
    <xf xfId="0" numFmtId="0" borderId="15" applyBorder="1" fontId="1" applyFont="1" fillId="2" applyFill="1" applyAlignment="1">
      <alignment horizontal="left"/>
    </xf>
    <xf xfId="0" numFmtId="0" borderId="16" applyBorder="1" fontId="1" applyFont="1" fillId="0" applyAlignment="1">
      <alignment horizontal="left"/>
    </xf>
    <xf xfId="0" numFmtId="164" applyNumberFormat="1" borderId="16" applyBorder="1" fontId="1" applyFont="1" fillId="0" applyAlignment="1">
      <alignment horizontal="left"/>
    </xf>
    <xf xfId="0" numFmtId="0" borderId="17" applyBorder="1" fontId="1" applyFont="1" fillId="0" applyAlignment="1">
      <alignment horizontal="left"/>
    </xf>
    <xf xfId="0" numFmtId="0" borderId="5" applyBorder="1" fontId="1" applyFont="1" fillId="2" applyFill="1" applyAlignment="1">
      <alignment horizontal="left"/>
    </xf>
    <xf xfId="0" numFmtId="14" applyNumberFormat="1" borderId="5" applyBorder="1" fontId="1" applyFont="1" fillId="0" applyAlignment="1">
      <alignment horizontal="left"/>
    </xf>
    <xf xfId="0" numFmtId="164" applyNumberFormat="1" borderId="3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18" applyBorder="1" fontId="1" applyFont="1" fillId="2" applyFill="1" applyAlignment="1">
      <alignment horizontal="left"/>
    </xf>
    <xf xfId="0" numFmtId="14" applyNumberFormat="1" borderId="19" applyBorder="1" fontId="1" applyFont="1" fillId="0" applyAlignment="1">
      <alignment horizontal="left"/>
    </xf>
    <xf xfId="0" numFmtId="14" applyNumberFormat="1" borderId="3" applyBorder="1" fontId="1" applyFont="1" fillId="0" applyAlignment="1">
      <alignment horizontal="left"/>
    </xf>
    <xf xfId="0" numFmtId="0" borderId="20" applyBorder="1" fontId="1" applyFont="1" fillId="0" applyAlignment="1">
      <alignment horizontal="left"/>
    </xf>
    <xf xfId="0" numFmtId="0" borderId="0" fontId="0" fillId="0" applyAlignment="1">
      <alignment wrapText="1"/>
    </xf>
    <xf xfId="0" numFmtId="0" borderId="21" applyBorder="1" fontId="2" applyFont="1" fillId="0" applyAlignment="1">
      <alignment horizontal="left" wrapText="1"/>
    </xf>
    <xf xfId="0" numFmtId="0" borderId="11" applyBorder="1" fontId="2" applyFont="1" fillId="0" applyAlignment="1">
      <alignment horizontal="left" wrapText="1"/>
    </xf>
    <xf xfId="0" numFmtId="164" applyNumberFormat="1" borderId="11" applyBorder="1" fontId="2" applyFont="1" fillId="0" applyAlignment="1">
      <alignment horizontal="left" wrapText="1"/>
    </xf>
    <xf xfId="0" numFmtId="0" borderId="22" applyBorder="1" fontId="2" applyFont="1" fillId="0" applyAlignment="1">
      <alignment horizontal="center" wrapText="1"/>
    </xf>
    <xf xfId="0" numFmtId="0" borderId="11" applyBorder="1" fontId="2" applyFont="1" fillId="0" applyAlignment="1">
      <alignment horizontal="center" wrapText="1"/>
    </xf>
    <xf xfId="0" numFmtId="0" borderId="12" applyBorder="1" fontId="2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164" applyNumberFormat="1" borderId="2" applyBorder="1" fontId="1" applyFont="1" fillId="0" applyAlignment="1">
      <alignment horizontal="right"/>
    </xf>
    <xf xfId="0" numFmtId="0" borderId="2" applyBorder="1" fontId="1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0" borderId="2" applyBorder="1" fontId="1" applyFont="1" fillId="0" applyAlignment="1">
      <alignment horizontal="center"/>
    </xf>
    <xf xfId="0" numFmtId="0" borderId="23" applyBorder="1" fontId="1" applyFont="1" fillId="0" applyAlignment="1">
      <alignment horizontal="center"/>
    </xf>
    <xf xfId="0" numFmtId="0" borderId="5" applyBorder="1" fontId="1" applyFont="1" fillId="0" applyAlignment="1">
      <alignment horizontal="left"/>
    </xf>
    <xf xfId="0" numFmtId="165" applyNumberFormat="1" borderId="5" applyBorder="1" fontId="1" applyFont="1" fillId="0" applyAlignment="1">
      <alignment horizontal="right"/>
    </xf>
    <xf xfId="0" numFmtId="0" borderId="5" applyBorder="1" fontId="1" applyFont="1" fillId="0" applyAlignment="1">
      <alignment horizontal="center"/>
    </xf>
    <xf xfId="0" numFmtId="0" borderId="24" applyBorder="1" fontId="1" applyFont="1" fillId="0" applyAlignment="1">
      <alignment horizontal="center"/>
    </xf>
    <xf xfId="0" numFmtId="164" applyNumberFormat="1" borderId="5" applyBorder="1" fontId="1" applyFont="1" fillId="0" applyAlignment="1">
      <alignment horizontal="right"/>
    </xf>
    <xf xfId="0" numFmtId="0" borderId="25" applyBorder="1" fontId="1" applyFont="1" fillId="0" applyAlignment="1">
      <alignment horizontal="center"/>
    </xf>
    <xf xfId="0" numFmtId="0" borderId="26" applyBorder="1" fontId="1" applyFont="1" fillId="0" applyAlignment="1">
      <alignment horizontal="center"/>
    </xf>
    <xf xfId="0" numFmtId="0" borderId="27" applyBorder="1" fontId="1" applyFont="1" fillId="0" applyAlignment="1">
      <alignment horizontal="center"/>
    </xf>
    <xf xfId="0" numFmtId="166" applyNumberFormat="1" borderId="7" applyBorder="1" fontId="1" applyFont="1" fillId="0" applyAlignment="1">
      <alignment horizontal="right"/>
    </xf>
    <xf xfId="0" numFmtId="167" applyNumberFormat="1" borderId="28" applyBorder="1" fontId="1" applyFont="1" fillId="0" applyAlignment="1">
      <alignment horizontal="right"/>
    </xf>
    <xf xfId="0" numFmtId="164" applyNumberFormat="1" borderId="9" applyBorder="1" fontId="1" applyFont="1" fillId="0" applyAlignment="1">
      <alignment horizontal="right"/>
    </xf>
    <xf xfId="0" numFmtId="0" borderId="0" fontId="0" fillId="0" applyAlignment="1">
      <alignment horizontal="center"/>
    </xf>
    <xf xfId="0" numFmtId="164" applyNumberFormat="1" borderId="10" applyBorder="1" fontId="2" applyFont="1" fillId="2" applyFill="1" applyAlignment="1">
      <alignment horizontal="left"/>
    </xf>
    <xf xfId="0" numFmtId="164" applyNumberFormat="1" borderId="21" applyBorder="1" fontId="1" applyFont="1" fillId="0" applyAlignment="1">
      <alignment horizontal="left" vertical="top"/>
    </xf>
    <xf xfId="0" numFmtId="14" applyNumberFormat="1" borderId="0" fontId="0" fillId="0" applyAlignment="1">
      <alignment horizontal="general"/>
    </xf>
    <xf xfId="0" numFmtId="164" applyNumberFormat="1" borderId="13" applyBorder="1" fontId="1" applyFont="1" fillId="2" applyFill="1" applyAlignment="1">
      <alignment horizontal="left"/>
    </xf>
    <xf xfId="0" numFmtId="164" applyNumberFormat="1" borderId="29" applyBorder="1" fontId="1" applyFont="1" fillId="0" applyAlignment="1">
      <alignment horizontal="left"/>
    </xf>
    <xf xfId="0" numFmtId="14" applyNumberFormat="1" borderId="3" applyBorder="1" fontId="3" applyFont="1" fillId="0" applyAlignment="1">
      <alignment horizontal="left"/>
    </xf>
    <xf xfId="0" numFmtId="164" applyNumberFormat="1" borderId="15" applyBorder="1" fontId="1" applyFont="1" fillId="2" applyFill="1" applyAlignment="1">
      <alignment horizontal="left"/>
    </xf>
    <xf xfId="0" numFmtId="164" applyNumberFormat="1" borderId="30" applyBorder="1" fontId="1" applyFont="1" fillId="0" applyAlignment="1">
      <alignment horizontal="left"/>
    </xf>
    <xf xfId="0" numFmtId="164" applyNumberFormat="1" borderId="5" applyBorder="1" fontId="1" applyFont="1" fillId="2" applyFill="1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164" applyNumberFormat="1" borderId="18" applyBorder="1" fontId="1" applyFont="1" fillId="2" applyFill="1" applyAlignment="1">
      <alignment horizontal="left"/>
    </xf>
    <xf xfId="0" numFmtId="14" applyNumberFormat="1" borderId="31" applyBorder="1" fontId="1" applyFont="1" fillId="0" applyAlignment="1">
      <alignment horizontal="left"/>
    </xf>
    <xf xfId="0" numFmtId="164" applyNumberFormat="1" borderId="32" applyBorder="1" fontId="1" applyFont="1" fillId="2" applyFill="1" applyAlignment="1">
      <alignment horizontal="left"/>
    </xf>
    <xf xfId="0" numFmtId="14" applyNumberFormat="1" borderId="11" applyBorder="1" fontId="2" applyFont="1" fillId="0" applyAlignment="1">
      <alignment horizontal="left" wrapText="1"/>
    </xf>
    <xf xfId="0" numFmtId="14" applyNumberFormat="1" borderId="2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right"/>
    </xf>
    <xf xfId="0" numFmtId="4" applyNumberFormat="1" borderId="7" applyBorder="1" fontId="1" applyFont="1" fillId="0" applyAlignment="1">
      <alignment horizontal="right"/>
    </xf>
    <xf xfId="0" numFmtId="14" applyNumberFormat="1" borderId="7" applyBorder="1" fontId="1" applyFont="1" fillId="0" applyAlignment="1">
      <alignment horizontal="left"/>
    </xf>
    <xf xfId="0" numFmtId="14" applyNumberFormat="1" borderId="9" applyBorder="1" fontId="1" applyFont="1" fillId="0" applyAlignment="1">
      <alignment horizontal="left"/>
    </xf>
    <xf xfId="0" numFmtId="14" applyNumberFormat="1" borderId="0" fontId="0" fillId="0" applyAlignment="1">
      <alignment horizontal="general"/>
    </xf>
    <xf xfId="0" numFmtId="164" applyNumberFormat="1" borderId="20" applyBorder="1" fontId="1" applyFont="1" fillId="0" applyAlignment="1">
      <alignment horizontal="left"/>
    </xf>
    <xf xfId="0" numFmtId="3" applyNumberFormat="1" borderId="5" applyBorder="1" fontId="1" applyFont="1" fillId="0" applyAlignment="1">
      <alignment horizontal="right"/>
    </xf>
    <xf xfId="0" numFmtId="14" applyNumberFormat="1" borderId="20" applyBorder="1" fontId="1" applyFont="1" fillId="0" applyAlignment="1">
      <alignment horizontal="left"/>
    </xf>
    <xf xfId="0" numFmtId="164" applyNumberFormat="1" borderId="19" applyBorder="1" fontId="1" applyFont="1" fillId="0" applyAlignment="1">
      <alignment horizontal="right"/>
    </xf>
    <xf xfId="0" numFmtId="164" applyNumberFormat="1" borderId="11" applyBorder="1" fontId="1" applyFont="1" fillId="0" applyAlignment="1">
      <alignment horizontal="left" vertical="top"/>
    </xf>
    <xf xfId="0" numFmtId="14" applyNumberFormat="1" borderId="28" applyBorder="1" fontId="1" applyFont="1" fillId="0" applyAlignment="1">
      <alignment horizontal="left"/>
    </xf>
    <xf xfId="0" numFmtId="0" borderId="32" applyBorder="1" fontId="2" applyFont="1" fillId="2" applyFill="1" applyAlignment="1">
      <alignment horizontal="left"/>
    </xf>
    <xf xfId="0" numFmtId="3" applyNumberFormat="1" borderId="7" applyBorder="1" fontId="1" applyFont="1" fillId="0" applyAlignment="1">
      <alignment horizontal="right"/>
    </xf>
    <xf xfId="0" numFmtId="0" borderId="3" applyBorder="1" fontId="3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sharedStrings.xml" Type="http://schemas.openxmlformats.org/officeDocument/2006/relationships/sharedStrings" Id="rId11"/><Relationship Target="styles.xml" Type="http://schemas.openxmlformats.org/officeDocument/2006/relationships/styles" Id="rId12"/><Relationship Target="theme/theme1.xml" Type="http://schemas.openxmlformats.org/officeDocument/2006/relationships/theme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9"/>
  <sheetViews>
    <sheetView workbookViewId="0"/>
  </sheetViews>
  <sheetFormatPr defaultRowHeight="15" x14ac:dyDescent="0.25"/>
  <cols>
    <col min="1" max="1" style="13" width="45.57642857142857" customWidth="1" bestFit="1"/>
    <col min="2" max="2" style="14" width="55.005" customWidth="1" bestFit="1"/>
    <col min="3" max="3" style="13" width="19.005" customWidth="1" bestFit="1"/>
    <col min="4" max="4" style="13" width="13.147857142857141" customWidth="1" bestFit="1"/>
    <col min="5" max="5" style="13" width="17.576428571428572" customWidth="1" bestFit="1"/>
  </cols>
  <sheetData>
    <row x14ac:dyDescent="0.25" r="1" customHeight="1" ht="18.75">
      <c r="A1" s="1" t="s">
        <v>67</v>
      </c>
      <c r="B1" s="2" t="s">
        <v>68</v>
      </c>
      <c r="C1" s="1" t="s">
        <v>69</v>
      </c>
      <c r="D1" s="1" t="s">
        <v>70</v>
      </c>
      <c r="E1" s="1" t="s">
        <v>71</v>
      </c>
    </row>
    <row x14ac:dyDescent="0.25" r="2" customHeight="1" ht="18.75">
      <c r="A2" s="1" t="s">
        <v>72</v>
      </c>
      <c r="B2" s="2" t="s">
        <v>73</v>
      </c>
      <c r="C2" s="1" t="s">
        <v>61</v>
      </c>
      <c r="D2" s="1" t="s">
        <v>74</v>
      </c>
      <c r="E2" s="89" t="s">
        <v>75</v>
      </c>
    </row>
    <row x14ac:dyDescent="0.25" r="3" customHeight="1" ht="18.75">
      <c r="A3" s="1" t="s">
        <v>76</v>
      </c>
      <c r="B3" s="2" t="s">
        <v>77</v>
      </c>
      <c r="C3" s="1" t="s">
        <v>64</v>
      </c>
      <c r="D3" s="1" t="s">
        <v>74</v>
      </c>
      <c r="E3" s="89" t="s">
        <v>78</v>
      </c>
    </row>
    <row x14ac:dyDescent="0.25" r="4" customHeight="1" ht="18.75">
      <c r="A4" s="1" t="s">
        <v>79</v>
      </c>
      <c r="B4" s="2" t="s">
        <v>80</v>
      </c>
      <c r="C4" s="1" t="s">
        <v>81</v>
      </c>
      <c r="D4" s="1" t="s">
        <v>74</v>
      </c>
      <c r="E4" s="89" t="s">
        <v>82</v>
      </c>
    </row>
    <row x14ac:dyDescent="0.25" r="5" customHeight="1" ht="18.75">
      <c r="A5" s="1" t="s">
        <v>83</v>
      </c>
      <c r="B5" s="2" t="s">
        <v>84</v>
      </c>
      <c r="C5" s="1" t="s">
        <v>51</v>
      </c>
      <c r="D5" s="1" t="s">
        <v>74</v>
      </c>
      <c r="E5" s="89" t="s">
        <v>85</v>
      </c>
    </row>
    <row x14ac:dyDescent="0.25" r="6" customHeight="1" ht="18.75">
      <c r="A6" s="1" t="s">
        <v>86</v>
      </c>
      <c r="B6" s="2" t="s">
        <v>87</v>
      </c>
      <c r="C6" s="1" t="s">
        <v>55</v>
      </c>
      <c r="D6" s="1" t="s">
        <v>74</v>
      </c>
      <c r="E6" s="89" t="s">
        <v>88</v>
      </c>
    </row>
    <row x14ac:dyDescent="0.25" r="7" customHeight="1" ht="18.75">
      <c r="A7" s="1" t="s">
        <v>86</v>
      </c>
      <c r="B7" s="2" t="s">
        <v>87</v>
      </c>
      <c r="C7" s="1" t="s">
        <v>53</v>
      </c>
      <c r="D7" s="1" t="s">
        <v>74</v>
      </c>
      <c r="E7" s="89" t="s">
        <v>89</v>
      </c>
    </row>
    <row x14ac:dyDescent="0.25" r="8" customHeight="1" ht="18.75">
      <c r="A8" s="1" t="s">
        <v>86</v>
      </c>
      <c r="B8" s="2" t="s">
        <v>87</v>
      </c>
      <c r="C8" s="1" t="s">
        <v>49</v>
      </c>
      <c r="D8" s="1" t="s">
        <v>74</v>
      </c>
      <c r="E8" s="89" t="s">
        <v>90</v>
      </c>
    </row>
    <row x14ac:dyDescent="0.25" r="9" customHeight="1" ht="18.75">
      <c r="A9" s="1"/>
      <c r="B9" s="2"/>
      <c r="C9" s="1"/>
      <c r="D9" s="1"/>
      <c r="E9" s="1"/>
    </row>
    <row x14ac:dyDescent="0.25" r="10" customHeight="1" ht="18.75">
      <c r="A10" s="1"/>
      <c r="B10" s="2"/>
      <c r="C10" s="1"/>
      <c r="D10" s="1"/>
      <c r="E10" s="1"/>
    </row>
    <row x14ac:dyDescent="0.25" r="11" customHeight="1" ht="18.75">
      <c r="A11" s="1" t="s">
        <v>91</v>
      </c>
      <c r="B11" s="2"/>
      <c r="C11" s="1"/>
      <c r="D11" s="1"/>
      <c r="E11" s="1"/>
    </row>
    <row x14ac:dyDescent="0.25" r="12" customHeight="1" ht="18.75">
      <c r="A12" s="7" t="s">
        <v>1</v>
      </c>
      <c r="B12" s="53">
        <f>Averages!C2</f>
      </c>
      <c r="C12" s="1"/>
      <c r="D12" s="1"/>
      <c r="E12" s="1"/>
    </row>
    <row x14ac:dyDescent="0.25" r="13" customHeight="1" ht="18.75">
      <c r="A13" s="7" t="s">
        <v>3</v>
      </c>
      <c r="B13" s="76">
        <f>AVERAGE(Averages!C3:C4)</f>
      </c>
      <c r="C13" s="1"/>
      <c r="D13" s="1"/>
      <c r="E13" s="1"/>
    </row>
    <row x14ac:dyDescent="0.25" r="14" customHeight="1" ht="18.75">
      <c r="A14" s="7" t="s">
        <v>6</v>
      </c>
      <c r="B14" s="76">
        <f>AVERAGE(Averages!C5)</f>
      </c>
      <c r="C14" s="1"/>
      <c r="D14" s="1"/>
      <c r="E14" s="1"/>
    </row>
    <row x14ac:dyDescent="0.25" r="15" customHeight="1" ht="18.75">
      <c r="A15" s="7" t="s">
        <v>8</v>
      </c>
      <c r="B15" s="53">
        <f>Averages!C6</f>
      </c>
      <c r="C15" s="1"/>
      <c r="D15" s="1"/>
      <c r="E15" s="1"/>
    </row>
    <row x14ac:dyDescent="0.25" r="16" customHeight="1" ht="18.75">
      <c r="A16" s="7" t="s">
        <v>9</v>
      </c>
      <c r="B16" s="76">
        <f>AVERAGE(Averages!C7:C12)</f>
      </c>
      <c r="C16" s="1"/>
      <c r="D16" s="1"/>
      <c r="E16" s="1"/>
    </row>
    <row x14ac:dyDescent="0.25" r="17" customHeight="1" ht="18.75">
      <c r="A17" s="7" t="s">
        <v>16</v>
      </c>
      <c r="B17" s="53">
        <f>AVERAGE(Averages!C13)</f>
      </c>
      <c r="C17" s="1"/>
      <c r="D17" s="1"/>
      <c r="E17" s="1"/>
    </row>
    <row x14ac:dyDescent="0.25" r="18" customHeight="1" ht="18.75">
      <c r="A18" s="7" t="s">
        <v>18</v>
      </c>
      <c r="B18" s="53">
        <f>AVERAGE(Averages!C14:C21)</f>
      </c>
      <c r="C18" s="1"/>
      <c r="D18" s="1"/>
      <c r="E18" s="1"/>
    </row>
    <row x14ac:dyDescent="0.25" r="19" customHeight="1" ht="19.5">
      <c r="A19" s="7" t="s">
        <v>27</v>
      </c>
      <c r="B19" s="53">
        <f>AVERAGE(Averages!C22:C29)</f>
      </c>
      <c r="C19" s="1"/>
      <c r="D19" s="1"/>
      <c r="E1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9"/>
  <sheetViews>
    <sheetView workbookViewId="0"/>
  </sheetViews>
  <sheetFormatPr defaultRowHeight="15" x14ac:dyDescent="0.25"/>
  <cols>
    <col min="1" max="1" style="13" width="45.57642857142857" customWidth="1" bestFit="1"/>
    <col min="2" max="2" style="13" width="20.862142857142857" customWidth="1" bestFit="1"/>
    <col min="3" max="3" style="14" width="6.147857142857143" customWidth="1" bestFit="1"/>
  </cols>
  <sheetData>
    <row x14ac:dyDescent="0.25" r="1" customHeight="1" ht="18.75">
      <c r="A1" s="1" t="s">
        <v>0</v>
      </c>
      <c r="B1" s="1"/>
      <c r="C1" s="2"/>
    </row>
    <row x14ac:dyDescent="0.25" r="2" customHeight="1" ht="18.75">
      <c r="A2" s="3" t="s">
        <v>1</v>
      </c>
      <c r="B2" s="4" t="s">
        <v>2</v>
      </c>
      <c r="C2" s="5">
        <f>AVERAGE('ForthValley Ax T1'!E12,'Shetland Ax T1'!E12,Gartnavel!E12,'Raig 2 Ax T1 SE'!E12,'Raig 1 ACR AxT2'!E12,'Raig 2 Cor T1 SE'!E12,'Raig 2 Sag T1 SE'!E12)</f>
      </c>
    </row>
    <row x14ac:dyDescent="0.25" r="3" customHeight="1" ht="18.75">
      <c r="A3" s="6" t="s">
        <v>3</v>
      </c>
      <c r="B3" s="7" t="s">
        <v>4</v>
      </c>
      <c r="C3" s="8">
        <f>AVERAGE('ForthValley Ax T1'!E13,'Shetland Ax T1'!E13,Gartnavel!E13,'Raig 2 Ax T1 SE'!E13,'Raig 1 ACR AxT2'!E13,'Raig 2 Cor T1 SE'!E13,'Raig 2 Sag T1 SE'!E13)</f>
      </c>
    </row>
    <row x14ac:dyDescent="0.25" r="4" customHeight="1" ht="18.75">
      <c r="A4" s="6"/>
      <c r="B4" s="7" t="s">
        <v>5</v>
      </c>
      <c r="C4" s="8">
        <f>AVERAGE('ForthValley Ax T1'!E14,'Shetland Ax T1'!E14,Gartnavel!E14,'Raig 2 Ax T1 SE'!E14,'Raig 1 ACR AxT2'!E14,'Raig 2 Cor T1 SE'!E14,'Raig 2 Sag T1 SE'!E14)</f>
      </c>
    </row>
    <row x14ac:dyDescent="0.25" r="5" customHeight="1" ht="18.75">
      <c r="A5" s="6" t="s">
        <v>6</v>
      </c>
      <c r="B5" s="7" t="s">
        <v>7</v>
      </c>
      <c r="C5" s="8">
        <f>AVERAGE('ForthValley Ax T1'!E15,'Shetland Ax T1'!E15,Gartnavel!E15,'Raig 2 Ax T1 SE'!E15,'Raig 1 ACR AxT2'!E15,'Raig 2 Cor T1 SE'!E15,'Raig 2 Sag T1 SE'!E15)</f>
      </c>
    </row>
    <row x14ac:dyDescent="0.25" r="6" customHeight="1" ht="18.75">
      <c r="A6" s="6" t="s">
        <v>8</v>
      </c>
      <c r="B6" s="7" t="s">
        <v>8</v>
      </c>
      <c r="C6" s="5">
        <f>AVERAGE('ForthValley Ax T1'!E16,'Shetland Ax T1'!E16,Gartnavel!E16,'Raig 2 Ax T1 SE'!E16,'Raig 1 ACR AxT2'!E16,'Raig 2 Cor T1 SE'!E16,'Raig 2 Sag T1 SE'!E16)</f>
      </c>
    </row>
    <row x14ac:dyDescent="0.25" r="7" customHeight="1" ht="18.75">
      <c r="A7" s="6" t="s">
        <v>9</v>
      </c>
      <c r="B7" s="7" t="s">
        <v>10</v>
      </c>
      <c r="C7" s="8">
        <f>AVERAGE('ForthValley Ax T1'!E17,'Shetland Ax T1'!E17,Gartnavel!E17,'Raig 2 Ax T1 SE'!E17,'Raig 1 ACR AxT2'!E17,'Raig 2 Cor T1 SE'!E17,'Raig 2 Sag T1 SE'!E17)</f>
      </c>
    </row>
    <row x14ac:dyDescent="0.25" r="8" customHeight="1" ht="18.75">
      <c r="A8" s="6"/>
      <c r="B8" s="7" t="s">
        <v>11</v>
      </c>
      <c r="C8" s="8">
        <f>AVERAGE('ForthValley Ax T1'!E18,'Shetland Ax T1'!E18,Gartnavel!E18,'Raig 2 Ax T1 SE'!E18,'Raig 1 ACR AxT2'!E18,'Raig 2 Cor T1 SE'!E18,'Raig 2 Sag T1 SE'!E18)</f>
      </c>
    </row>
    <row x14ac:dyDescent="0.25" r="9" customHeight="1" ht="18.75">
      <c r="A9" s="6"/>
      <c r="B9" s="7" t="s">
        <v>12</v>
      </c>
      <c r="C9" s="8">
        <f>AVERAGE('ForthValley Ax T1'!E19,'Shetland Ax T1'!E19,Gartnavel!E19,'Raig 2 Ax T1 SE'!E19,'Raig 1 ACR AxT2'!E19,'Raig 2 Cor T1 SE'!E19,'Raig 2 Sag T1 SE'!E19)</f>
      </c>
    </row>
    <row x14ac:dyDescent="0.25" r="10" customHeight="1" ht="18.75">
      <c r="A10" s="6"/>
      <c r="B10" s="7" t="s">
        <v>13</v>
      </c>
      <c r="C10" s="8">
        <f>AVERAGE('ForthValley Ax T1'!E20,'Shetland Ax T1'!E20,Gartnavel!E20,'Raig 2 Ax T1 SE'!E20,'Raig 1 ACR AxT2'!E20,'Raig 2 Cor T1 SE'!E20,'Raig 2 Sag T1 SE'!E20)</f>
      </c>
    </row>
    <row x14ac:dyDescent="0.25" r="11" customHeight="1" ht="18.75">
      <c r="A11" s="6"/>
      <c r="B11" s="7" t="s">
        <v>14</v>
      </c>
      <c r="C11" s="8">
        <f>AVERAGE('ForthValley Ax T1'!E21,'Shetland Ax T1'!E21,Gartnavel!E21,'Raig 2 Ax T1 SE'!E21,'Raig 1 ACR AxT2'!E21,'Raig 2 Cor T1 SE'!E21,'Raig 2 Sag T1 SE'!E21)</f>
      </c>
    </row>
    <row x14ac:dyDescent="0.25" r="12" customHeight="1" ht="18.75">
      <c r="A12" s="6"/>
      <c r="B12" s="7" t="s">
        <v>15</v>
      </c>
      <c r="C12" s="8">
        <f>AVERAGE('ForthValley Ax T1'!E22,'Shetland Ax T1'!E22,Gartnavel!E22,'Raig 2 Ax T1 SE'!E22,'Raig 1 ACR AxT2'!E22,'Raig 2 Cor T1 SE'!E22,'Raig 2 Sag T1 SE'!E22)</f>
      </c>
    </row>
    <row x14ac:dyDescent="0.25" r="13" customHeight="1" ht="18.75">
      <c r="A13" s="9" t="s">
        <v>16</v>
      </c>
      <c r="B13" s="10" t="s">
        <v>17</v>
      </c>
      <c r="C13" s="5">
        <f>AVERAGE('ForthValley Ax T1'!E23,'Shetland Ax T1'!E23,Gartnavel!E23,'Raig 2 Ax T1 SE'!E23,'Raig 1 ACR AxT2'!E23,'Raig 2 Cor T1 SE'!E23,'Raig 2 Sag T1 SE'!E23)</f>
      </c>
    </row>
    <row x14ac:dyDescent="0.25" r="14" customHeight="1" ht="18.75">
      <c r="A14" s="6" t="s">
        <v>18</v>
      </c>
      <c r="B14" s="7" t="s">
        <v>19</v>
      </c>
      <c r="C14" s="5">
        <f>AVERAGE('ForthValley Ax T1'!E24,'Shetland Ax T1'!E24,Gartnavel!E24,'Raig 2 Ax T1 SE'!E24,'Raig 1 ACR AxT2'!E24,'Raig 2 Cor T1 SE'!E24,'Raig 2 Sag T1 SE'!E24)</f>
      </c>
    </row>
    <row x14ac:dyDescent="0.25" r="15" customHeight="1" ht="18.75">
      <c r="A15" s="6"/>
      <c r="B15" s="7" t="s">
        <v>20</v>
      </c>
      <c r="C15" s="5">
        <f>AVERAGE('ForthValley Ax T1'!E25,'Shetland Ax T1'!E25,Gartnavel!E25,'Raig 2 Ax T1 SE'!E25,'Raig 1 ACR AxT2'!E25,'Raig 2 Cor T1 SE'!E25,'Raig 2 Sag T1 SE'!E25)</f>
      </c>
    </row>
    <row x14ac:dyDescent="0.25" r="16" customHeight="1" ht="18.75">
      <c r="A16" s="6"/>
      <c r="B16" s="7" t="s">
        <v>21</v>
      </c>
      <c r="C16" s="5">
        <f>AVERAGE('ForthValley Ax T1'!E26,'Shetland Ax T1'!E26,Gartnavel!E26,'Raig 2 Ax T1 SE'!E26,'Raig 1 ACR AxT2'!E26,'Raig 2 Cor T1 SE'!E26,'Raig 2 Sag T1 SE'!E26)</f>
      </c>
    </row>
    <row x14ac:dyDescent="0.25" r="17" customHeight="1" ht="18.75">
      <c r="A17" s="6"/>
      <c r="B17" s="7" t="s">
        <v>22</v>
      </c>
      <c r="C17" s="5">
        <f>AVERAGE('ForthValley Ax T1'!E27,'Shetland Ax T1'!E27,Gartnavel!E27,'Raig 2 Ax T1 SE'!E27,'Raig 1 ACR AxT2'!E27,'Raig 2 Cor T1 SE'!E27,'Raig 2 Sag T1 SE'!E27)</f>
      </c>
    </row>
    <row x14ac:dyDescent="0.25" r="18" customHeight="1" ht="18.75">
      <c r="A18" s="6"/>
      <c r="B18" s="7" t="s">
        <v>23</v>
      </c>
      <c r="C18" s="5">
        <f>AVERAGE('ForthValley Ax T1'!E28,'Shetland Ax T1'!E28,Gartnavel!E28,'Raig 2 Ax T1 SE'!E28,'Raig 1 ACR AxT2'!E28,'Raig 2 Cor T1 SE'!E28,'Raig 2 Sag T1 SE'!E28)</f>
      </c>
    </row>
    <row x14ac:dyDescent="0.25" r="19" customHeight="1" ht="18.75">
      <c r="A19" s="6"/>
      <c r="B19" s="7" t="s">
        <v>24</v>
      </c>
      <c r="C19" s="5">
        <f>AVERAGE('ForthValley Ax T1'!E29,'Shetland Ax T1'!E29,Gartnavel!E29,'Raig 2 Ax T1 SE'!E29,'Raig 1 ACR AxT2'!E29,'Raig 2 Cor T1 SE'!E29,'Raig 2 Sag T1 SE'!E29)</f>
      </c>
    </row>
    <row x14ac:dyDescent="0.25" r="20" customHeight="1" ht="18.75">
      <c r="A20" s="6"/>
      <c r="B20" s="7" t="s">
        <v>25</v>
      </c>
      <c r="C20" s="5">
        <f>AVERAGE('ForthValley Ax T1'!E30,'Shetland Ax T1'!E30,Gartnavel!E30,'Raig 2 Ax T1 SE'!E30,'Raig 1 ACR AxT2'!E30,'Raig 2 Cor T1 SE'!E30,'Raig 2 Sag T1 SE'!E30)</f>
      </c>
    </row>
    <row x14ac:dyDescent="0.25" r="21" customHeight="1" ht="18.75">
      <c r="A21" s="6"/>
      <c r="B21" s="7" t="s">
        <v>26</v>
      </c>
      <c r="C21" s="5">
        <f>AVERAGE('ForthValley Ax T1'!E31,'Shetland Ax T1'!E31,Gartnavel!E31,'Raig 2 Ax T1 SE'!E31,'Raig 1 ACR AxT2'!E31,'Raig 2 Cor T1 SE'!E31,'Raig 2 Sag T1 SE'!E31)</f>
      </c>
    </row>
    <row x14ac:dyDescent="0.25" r="22" customHeight="1" ht="18.75">
      <c r="A22" s="6" t="s">
        <v>27</v>
      </c>
      <c r="B22" s="7" t="s">
        <v>19</v>
      </c>
      <c r="C22" s="5">
        <f>AVERAGE('ForthValley Ax T1'!E32,'Shetland Ax T1'!E32,Gartnavel!E32,'Raig 2 Ax T1 SE'!E32,'Raig 1 ACR AxT2'!E32,'Raig 2 Cor T1 SE'!E32,'Raig 2 Sag T1 SE'!E32)</f>
      </c>
    </row>
    <row x14ac:dyDescent="0.25" r="23" customHeight="1" ht="18.75">
      <c r="A23" s="6"/>
      <c r="B23" s="7" t="s">
        <v>20</v>
      </c>
      <c r="C23" s="5">
        <f>AVERAGE('ForthValley Ax T1'!E33,'Shetland Ax T1'!E33,Gartnavel!E33,'Raig 2 Ax T1 SE'!E33,'Raig 1 ACR AxT2'!E33,'Raig 2 Cor T1 SE'!E33,'Raig 2 Sag T1 SE'!E33)</f>
      </c>
    </row>
    <row x14ac:dyDescent="0.25" r="24" customHeight="1" ht="18.75">
      <c r="A24" s="6"/>
      <c r="B24" s="7" t="s">
        <v>21</v>
      </c>
      <c r="C24" s="5">
        <f>AVERAGE('ForthValley Ax T1'!E34,'Shetland Ax T1'!E34,Gartnavel!E34,'Raig 2 Ax T1 SE'!E34,'Raig 1 ACR AxT2'!E34,'Raig 2 Cor T1 SE'!E34,'Raig 2 Sag T1 SE'!E34)</f>
      </c>
    </row>
    <row x14ac:dyDescent="0.25" r="25" customHeight="1" ht="18.75">
      <c r="A25" s="6"/>
      <c r="B25" s="7" t="s">
        <v>22</v>
      </c>
      <c r="C25" s="5">
        <f>AVERAGE('ForthValley Ax T1'!E35,'Shetland Ax T1'!E35,Gartnavel!E35,'Raig 2 Ax T1 SE'!E35,'Raig 1 ACR AxT2'!E35,'Raig 2 Cor T1 SE'!E35,'Raig 2 Sag T1 SE'!E35)</f>
      </c>
    </row>
    <row x14ac:dyDescent="0.25" r="26" customHeight="1" ht="18.75">
      <c r="A26" s="6"/>
      <c r="B26" s="7" t="s">
        <v>23</v>
      </c>
      <c r="C26" s="5">
        <f>AVERAGE('ForthValley Ax T1'!E36,'Shetland Ax T1'!E36,Gartnavel!E36,'Raig 2 Ax T1 SE'!E36,'Raig 1 ACR AxT2'!E36,'Raig 2 Cor T1 SE'!E36,'Raig 2 Sag T1 SE'!E36)</f>
      </c>
    </row>
    <row x14ac:dyDescent="0.25" r="27" customHeight="1" ht="18.75">
      <c r="A27" s="6"/>
      <c r="B27" s="7" t="s">
        <v>24</v>
      </c>
      <c r="C27" s="5">
        <f>AVERAGE('ForthValley Ax T1'!E37,'Shetland Ax T1'!E37,Gartnavel!E37,'Raig 2 Ax T1 SE'!E37,'Raig 1 ACR AxT2'!E37,'Raig 2 Cor T1 SE'!E37,'Raig 2 Sag T1 SE'!E37)</f>
      </c>
    </row>
    <row x14ac:dyDescent="0.25" r="28" customHeight="1" ht="18.75">
      <c r="A28" s="6"/>
      <c r="B28" s="7" t="s">
        <v>25</v>
      </c>
      <c r="C28" s="5">
        <f>AVERAGE('ForthValley Ax T1'!E38,'Shetland Ax T1'!E38,Gartnavel!E38,'Raig 2 Ax T1 SE'!E38,'Raig 1 ACR AxT2'!E38,'Raig 2 Cor T1 SE'!E38,'Raig 2 Sag T1 SE'!E38)</f>
      </c>
    </row>
    <row x14ac:dyDescent="0.25" r="29" customHeight="1" ht="18.75">
      <c r="A29" s="11"/>
      <c r="B29" s="12" t="s">
        <v>26</v>
      </c>
      <c r="C29" s="5">
        <f>AVERAGE('ForthValley Ax T1'!E39,'Shetland Ax T1'!E39,Gartnavel!E39,'Raig 2 Ax T1 SE'!E39,'Raig 1 ACR AxT2'!E39,'Raig 2 Cor T1 SE'!E39,'Raig 2 Sag T1 SE'!E39)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9"/>
  <sheetViews>
    <sheetView workbookViewId="0" tabSelected="1"/>
  </sheetViews>
  <sheetFormatPr defaultRowHeight="15" x14ac:dyDescent="0.25"/>
  <cols>
    <col min="1" max="1" style="13" width="45.57642857142857" customWidth="1" bestFit="1"/>
    <col min="2" max="2" style="80" width="45.29071428571429" customWidth="1" bestFit="1"/>
    <col min="3" max="3" style="14" width="13.576428571428572" customWidth="1" bestFit="1"/>
    <col min="4" max="4" style="14" width="20.290714285714284" customWidth="1" bestFit="1"/>
    <col min="5" max="5" style="14" width="14.290714285714287" customWidth="1" bestFit="1"/>
    <col min="6" max="6" style="14" width="13.43357142857143" customWidth="1" bestFit="1"/>
    <col min="7" max="7" style="13" width="12.290714285714287" customWidth="1" bestFit="1"/>
    <col min="8" max="8" style="60" width="13.576428571428572" customWidth="1" bestFit="1"/>
    <col min="9" max="9" style="60" width="13.576428571428572" customWidth="1" bestFit="1"/>
    <col min="10" max="10" style="60" width="13.576428571428572" customWidth="1" bestFit="1"/>
    <col min="11" max="11" style="60" width="13.576428571428572" customWidth="1" bestFit="1"/>
    <col min="12" max="12" style="13" width="13.576428571428572" customWidth="1" bestFit="1"/>
    <col min="13" max="13" style="13" width="13.576428571428572" customWidth="1" bestFit="1"/>
  </cols>
  <sheetData>
    <row x14ac:dyDescent="0.25" r="1" customHeight="1" ht="18.75">
      <c r="A1" s="15" t="s">
        <v>28</v>
      </c>
      <c r="B1" s="29" t="s">
        <v>62</v>
      </c>
      <c r="C1" s="2"/>
      <c r="D1" s="61" t="s">
        <v>29</v>
      </c>
      <c r="E1" s="85" t="s">
        <v>45</v>
      </c>
      <c r="F1" s="18"/>
      <c r="G1" s="19"/>
      <c r="H1" s="19"/>
      <c r="I1" s="19"/>
      <c r="J1" s="19"/>
      <c r="K1" s="19"/>
      <c r="L1" s="19"/>
      <c r="M1" s="20"/>
    </row>
    <row x14ac:dyDescent="0.25" r="2" customHeight="1" ht="18.75">
      <c r="A2" s="1"/>
      <c r="B2" s="63"/>
      <c r="C2" s="2"/>
      <c r="D2" s="64"/>
      <c r="E2" s="2"/>
      <c r="F2" s="2"/>
      <c r="G2" s="1"/>
      <c r="H2" s="22"/>
      <c r="I2" s="22"/>
      <c r="J2" s="22"/>
      <c r="K2" s="22"/>
      <c r="L2" s="1"/>
      <c r="M2" s="23"/>
    </row>
    <row x14ac:dyDescent="0.25" r="3" customHeight="1" ht="18.75">
      <c r="A3" s="87" t="s">
        <v>30</v>
      </c>
      <c r="B3" s="66" t="s">
        <v>46</v>
      </c>
      <c r="C3" s="2"/>
      <c r="D3" s="67"/>
      <c r="E3" s="26"/>
      <c r="F3" s="26"/>
      <c r="G3" s="25"/>
      <c r="H3" s="25"/>
      <c r="I3" s="25"/>
      <c r="J3" s="25"/>
      <c r="K3" s="25"/>
      <c r="L3" s="25"/>
      <c r="M3" s="27"/>
    </row>
    <row x14ac:dyDescent="0.25" r="4" customHeight="1" ht="18.75">
      <c r="A4" s="28" t="s">
        <v>31</v>
      </c>
      <c r="B4" s="33" t="s">
        <v>47</v>
      </c>
      <c r="C4" s="2"/>
      <c r="D4" s="2"/>
      <c r="E4" s="2"/>
      <c r="F4" s="2"/>
      <c r="G4" s="1"/>
      <c r="H4" s="22"/>
      <c r="I4" s="22"/>
      <c r="J4" s="22"/>
      <c r="K4" s="22"/>
      <c r="L4" s="1"/>
      <c r="M4" s="1"/>
    </row>
    <row x14ac:dyDescent="0.25" r="5" customHeight="1" ht="18.75">
      <c r="A5" s="28" t="s">
        <v>32</v>
      </c>
      <c r="B5" s="29">
        <v>45547</v>
      </c>
      <c r="C5" s="2"/>
      <c r="D5" s="2"/>
      <c r="E5" s="2"/>
      <c r="F5" s="30"/>
      <c r="G5" s="31"/>
      <c r="H5" s="31"/>
      <c r="I5" s="31"/>
      <c r="J5" s="31"/>
      <c r="K5" s="31"/>
      <c r="L5" s="31"/>
      <c r="M5" s="31"/>
    </row>
    <row x14ac:dyDescent="0.25" r="6" customHeight="1" ht="18.75">
      <c r="A6" s="1"/>
      <c r="B6" s="63"/>
      <c r="C6" s="2"/>
      <c r="D6" s="69" t="s">
        <v>33</v>
      </c>
      <c r="E6" s="70" t="s">
        <v>63</v>
      </c>
      <c r="F6" s="2"/>
      <c r="G6" s="1"/>
      <c r="H6" s="22"/>
      <c r="I6" s="22"/>
      <c r="J6" s="22"/>
      <c r="K6" s="22"/>
      <c r="L6" s="1"/>
      <c r="M6" s="1"/>
    </row>
    <row x14ac:dyDescent="0.25" r="7" customHeight="1" ht="18.75">
      <c r="A7" s="1"/>
      <c r="B7" s="63"/>
      <c r="C7" s="2"/>
      <c r="D7" s="69" t="s">
        <v>34</v>
      </c>
      <c r="E7" s="29">
        <v>45365</v>
      </c>
      <c r="F7" s="34"/>
      <c r="G7" s="34"/>
      <c r="H7" s="22"/>
      <c r="I7" s="22"/>
      <c r="J7" s="22"/>
      <c r="K7" s="22"/>
      <c r="L7" s="1"/>
      <c r="M7" s="1"/>
    </row>
    <row x14ac:dyDescent="0.25" r="8" customHeight="1" ht="18.75">
      <c r="A8" s="1"/>
      <c r="B8" s="63"/>
      <c r="C8" s="2"/>
      <c r="D8" s="69" t="s">
        <v>35</v>
      </c>
      <c r="E8" s="81" t="s">
        <v>64</v>
      </c>
      <c r="F8" s="2"/>
      <c r="G8" s="1"/>
      <c r="H8" s="22"/>
      <c r="I8" s="22"/>
      <c r="J8" s="22"/>
      <c r="K8" s="22"/>
      <c r="L8" s="1"/>
      <c r="M8" s="1"/>
    </row>
    <row x14ac:dyDescent="0.25" r="9" customHeight="1" ht="18.75">
      <c r="A9" s="1"/>
      <c r="B9" s="63"/>
      <c r="C9" s="2"/>
      <c r="D9" s="2"/>
      <c r="E9" s="2"/>
      <c r="F9" s="2"/>
      <c r="G9" s="1"/>
      <c r="H9" s="22"/>
      <c r="I9" s="22"/>
      <c r="J9" s="22"/>
      <c r="K9" s="22"/>
      <c r="L9" s="1"/>
      <c r="M9" s="1"/>
    </row>
    <row x14ac:dyDescent="0.25" r="10" customHeight="1" ht="18.75">
      <c r="A10" s="1"/>
      <c r="B10" s="63"/>
      <c r="C10" s="2"/>
      <c r="D10" s="2"/>
      <c r="E10" s="2"/>
      <c r="F10" s="2"/>
      <c r="G10" s="1"/>
      <c r="H10" s="22"/>
      <c r="I10" s="22"/>
      <c r="J10" s="22"/>
      <c r="K10" s="22"/>
      <c r="L10" s="1"/>
      <c r="M10" s="1"/>
    </row>
    <row x14ac:dyDescent="0.25" r="11" customHeight="1" ht="18.75" customFormat="1" s="36">
      <c r="A11" s="37" t="s">
        <v>36</v>
      </c>
      <c r="B11" s="74" t="s">
        <v>37</v>
      </c>
      <c r="C11" s="39" t="s">
        <v>38</v>
      </c>
      <c r="D11" s="39" t="s">
        <v>39</v>
      </c>
      <c r="E11" s="39" t="s">
        <v>40</v>
      </c>
      <c r="F11" s="39" t="s">
        <v>41</v>
      </c>
      <c r="G11" s="38" t="s">
        <v>42</v>
      </c>
      <c r="H11" s="40" t="s">
        <v>43</v>
      </c>
      <c r="I11" s="41"/>
      <c r="J11" s="41"/>
      <c r="K11" s="42"/>
      <c r="L11" s="43"/>
      <c r="M11" s="43"/>
    </row>
    <row x14ac:dyDescent="0.25" r="12" customHeight="1" ht="18.75">
      <c r="A12" s="3" t="s">
        <v>1</v>
      </c>
      <c r="B12" s="75" t="s">
        <v>2</v>
      </c>
      <c r="C12" s="44">
        <v>0.9599</v>
      </c>
      <c r="D12" s="44">
        <v>0.9642</v>
      </c>
      <c r="E12" s="44">
        <f>IF(C12,ABS(C12-D12)/D12,"Not Run")</f>
      </c>
      <c r="F12" s="44">
        <v>0.02</v>
      </c>
      <c r="G12" s="46">
        <f>IF(E12 &lt;&gt; "Not Run", IF(F12, IF( E12&lt;=F12,"PASS","FAIL"),"No Tolerance"), "Not Run")</f>
      </c>
      <c r="H12" s="47"/>
      <c r="I12" s="47"/>
      <c r="J12" s="47"/>
      <c r="K12" s="48"/>
      <c r="L12" s="1"/>
      <c r="M12" s="1"/>
    </row>
    <row x14ac:dyDescent="0.25" r="13" customHeight="1" ht="18.75">
      <c r="A13" s="6" t="s">
        <v>3</v>
      </c>
      <c r="B13" s="29" t="s">
        <v>4</v>
      </c>
      <c r="C13" s="76">
        <v>-0.59</v>
      </c>
      <c r="D13" s="76">
        <v>-0.36</v>
      </c>
      <c r="E13" s="76">
        <f>IF(C13,ABS(C13-D13),"Not Run")</f>
      </c>
      <c r="F13" s="50">
        <v>0.6</v>
      </c>
      <c r="G13" s="46">
        <f>IF(E13 &lt;&gt; "Not Run", IF(F13, IF( E13&lt;=F13,"PASS","FAIL"),"No Tolerance"), "Not Run")</f>
      </c>
      <c r="H13" s="51"/>
      <c r="I13" s="51"/>
      <c r="J13" s="51"/>
      <c r="K13" s="52"/>
      <c r="L13" s="1"/>
      <c r="M13" s="1"/>
    </row>
    <row x14ac:dyDescent="0.25" r="14" customHeight="1" ht="18.75">
      <c r="A14" s="6"/>
      <c r="B14" s="29" t="s">
        <v>5</v>
      </c>
      <c r="C14" s="76">
        <v>-1.17</v>
      </c>
      <c r="D14" s="76">
        <v>-1.09</v>
      </c>
      <c r="E14" s="76">
        <f>IF(C14,ABS(C14-D14),"Not Run")</f>
      </c>
      <c r="F14" s="50">
        <v>0.6</v>
      </c>
      <c r="G14" s="46">
        <f>IF(E14 &lt;&gt; "Not Run", IF(F14, IF( E14&lt;=F14,"PASS","FAIL"),"No Tolerance"), "Not Run")</f>
      </c>
      <c r="H14" s="51"/>
      <c r="I14" s="51"/>
      <c r="J14" s="51"/>
      <c r="K14" s="52"/>
      <c r="L14" s="1"/>
      <c r="M14" s="1"/>
    </row>
    <row x14ac:dyDescent="0.25" r="15" customHeight="1" ht="18.75">
      <c r="A15" s="6" t="s">
        <v>6</v>
      </c>
      <c r="B15" s="29" t="s">
        <v>7</v>
      </c>
      <c r="C15" s="76">
        <v>5.1</v>
      </c>
      <c r="D15" s="76">
        <v>5.16</v>
      </c>
      <c r="E15" s="76">
        <f>IF(C15,ABS(C15-D15),"Not Run")</f>
      </c>
      <c r="F15" s="50">
        <v>0.6</v>
      </c>
      <c r="G15" s="46">
        <f>IF(E15 &lt;&gt; "Not Run", IF(F15, IF( E15&lt;=F15,"PASS","FAIL"),"No Tolerance"), "Not Run")</f>
      </c>
      <c r="H15" s="51"/>
      <c r="I15" s="51"/>
      <c r="J15" s="51"/>
      <c r="K15" s="52"/>
      <c r="L15" s="1"/>
      <c r="M15" s="1"/>
    </row>
    <row x14ac:dyDescent="0.25" r="16" customHeight="1" ht="18.75">
      <c r="A16" s="6" t="s">
        <v>8</v>
      </c>
      <c r="B16" s="29" t="s">
        <v>8</v>
      </c>
      <c r="C16" s="76">
        <v>336.49</v>
      </c>
      <c r="D16" s="82">
        <v>330</v>
      </c>
      <c r="E16" s="53">
        <f>IF(C16,ABS(C16-D16)/D16,"Not Run")</f>
      </c>
      <c r="F16" s="53">
        <v>0.03</v>
      </c>
      <c r="G16" s="46">
        <f>IF(E16 &lt;&gt; "Not Run", IF(F16, IF( E16&lt;=F16,"PASS","FAIL"),"No Tolerance"), "Not Run")</f>
      </c>
      <c r="H16" s="51"/>
      <c r="I16" s="51"/>
      <c r="J16" s="51"/>
      <c r="K16" s="52"/>
      <c r="L16" s="1"/>
      <c r="M16" s="1"/>
    </row>
    <row x14ac:dyDescent="0.25" r="17" customHeight="1" ht="18.75">
      <c r="A17" s="6" t="s">
        <v>9</v>
      </c>
      <c r="B17" s="29" t="s">
        <v>10</v>
      </c>
      <c r="C17" s="76">
        <v>80.01</v>
      </c>
      <c r="D17" s="76">
        <v>79.81</v>
      </c>
      <c r="E17" s="76">
        <f>IF(C17,ABS(C17-D17),"Not Run")</f>
      </c>
      <c r="F17" s="50">
        <v>0.6</v>
      </c>
      <c r="G17" s="46">
        <f>IF(E17 &lt;&gt; "Not Run", IF(F17, IF( E17&lt;=F17,"PASS","FAIL"),"No Tolerance"), "Not Run")</f>
      </c>
      <c r="H17" s="54"/>
      <c r="I17" s="55"/>
      <c r="J17" s="55"/>
      <c r="K17" s="56"/>
      <c r="L17" s="1"/>
      <c r="M17" s="1"/>
    </row>
    <row x14ac:dyDescent="0.25" r="18" customHeight="1" ht="18.75">
      <c r="A18" s="6"/>
      <c r="B18" s="29" t="s">
        <v>11</v>
      </c>
      <c r="C18" s="77">
        <v>79.65</v>
      </c>
      <c r="D18" s="88">
        <v>80</v>
      </c>
      <c r="E18" s="76">
        <f>IF(C18,ABS(C18-D18),"Not Run")</f>
      </c>
      <c r="F18" s="50">
        <v>0.6</v>
      </c>
      <c r="G18" s="46">
        <f>IF(E18 &lt;&gt; "Not Run", IF(F18, IF( E18&lt;=F18,"PASS","FAIL"),"No Tolerance"), "Not Run")</f>
      </c>
      <c r="H18" s="51"/>
      <c r="I18" s="51"/>
      <c r="J18" s="51"/>
      <c r="K18" s="52"/>
      <c r="L18" s="1"/>
      <c r="M18" s="1"/>
    </row>
    <row x14ac:dyDescent="0.25" r="19" customHeight="1" ht="18.75">
      <c r="A19" s="6"/>
      <c r="B19" s="29" t="s">
        <v>12</v>
      </c>
      <c r="C19" s="77">
        <v>80.07</v>
      </c>
      <c r="D19" s="77">
        <v>80.2</v>
      </c>
      <c r="E19" s="76">
        <f>IF(C19,ABS(C19-D19),"Not Run")</f>
      </c>
      <c r="F19" s="50">
        <v>0.6</v>
      </c>
      <c r="G19" s="46">
        <f>IF(E19 &lt;&gt; "Not Run", IF(F19, IF( E19&lt;=F19,"PASS","FAIL"),"No Tolerance"), "Not Run")</f>
      </c>
      <c r="H19" s="51"/>
      <c r="I19" s="51"/>
      <c r="J19" s="51"/>
      <c r="K19" s="52"/>
      <c r="L19" s="1"/>
      <c r="M19" s="1"/>
    </row>
    <row x14ac:dyDescent="0.25" r="20" customHeight="1" ht="18.75">
      <c r="A20" s="6"/>
      <c r="B20" s="29" t="s">
        <v>13</v>
      </c>
      <c r="C20" s="77">
        <v>80.23</v>
      </c>
      <c r="D20" s="77">
        <v>80.4</v>
      </c>
      <c r="E20" s="76">
        <f>IF(C20,ABS(C20-D20),"Not Run")</f>
      </c>
      <c r="F20" s="50">
        <v>0.6</v>
      </c>
      <c r="G20" s="46">
        <f>IF(E20 &lt;&gt; "Not Run", IF(F20, IF( E20&lt;=F20,"PASS","FAIL"),"No Tolerance"), "Not Run")</f>
      </c>
      <c r="H20" s="51"/>
      <c r="I20" s="51"/>
      <c r="J20" s="51"/>
      <c r="K20" s="52"/>
      <c r="L20" s="1"/>
      <c r="M20" s="1"/>
    </row>
    <row x14ac:dyDescent="0.25" r="21" customHeight="1" ht="18.75">
      <c r="A21" s="6"/>
      <c r="B21" s="29" t="s">
        <v>14</v>
      </c>
      <c r="C21" s="77">
        <v>79.93</v>
      </c>
      <c r="D21" s="88">
        <v>80</v>
      </c>
      <c r="E21" s="76">
        <f>IF(C21,ABS(C21-D21),"Not Run")</f>
      </c>
      <c r="F21" s="50">
        <v>0.6</v>
      </c>
      <c r="G21" s="46">
        <f>IF(E21 &lt;&gt; "Not Run", IF(F21, IF( E21&lt;=F21,"PASS","FAIL"),"No Tolerance"), "Not Run")</f>
      </c>
      <c r="H21" s="51"/>
      <c r="I21" s="51"/>
      <c r="J21" s="51"/>
      <c r="K21" s="52"/>
      <c r="L21" s="1"/>
      <c r="M21" s="1"/>
    </row>
    <row x14ac:dyDescent="0.25" r="22" customHeight="1" ht="18.75">
      <c r="A22" s="6"/>
      <c r="B22" s="29" t="s">
        <v>15</v>
      </c>
      <c r="C22" s="77">
        <v>80.28</v>
      </c>
      <c r="D22" s="77">
        <v>80.2</v>
      </c>
      <c r="E22" s="76">
        <f>IF(C22,ABS(C22-D22),"Not Run")</f>
      </c>
      <c r="F22" s="50">
        <v>0.6</v>
      </c>
      <c r="G22" s="46">
        <f>IF(E22 &lt;&gt; "Not Run", IF(F22, IF( E22&lt;=F22,"PASS","FAIL"),"No Tolerance"), "Not Run")</f>
      </c>
      <c r="H22" s="51"/>
      <c r="I22" s="51"/>
      <c r="J22" s="51"/>
      <c r="K22" s="52"/>
      <c r="L22" s="1"/>
      <c r="M22" s="1"/>
    </row>
    <row x14ac:dyDescent="0.25" r="23" customHeight="1" ht="18.75">
      <c r="A23" s="9" t="s">
        <v>16</v>
      </c>
      <c r="B23" s="78" t="s">
        <v>17</v>
      </c>
      <c r="C23" s="57">
        <v>0.00007</v>
      </c>
      <c r="D23" s="57">
        <v>0.0001</v>
      </c>
      <c r="E23" s="76">
        <f>IF(C23,ABS(C23-D23),"Not Run")</f>
      </c>
      <c r="F23" s="58">
        <v>0.005</v>
      </c>
      <c r="G23" s="46">
        <f>IF(E23 &lt;&gt; "Not Run", IF(F23, IF( E23&lt;=F23,"PASS","FAIL"),"No Tolerance"), "Not Run")</f>
      </c>
      <c r="H23" s="54"/>
      <c r="I23" s="55"/>
      <c r="J23" s="55"/>
      <c r="K23" s="56"/>
      <c r="L23" s="1"/>
      <c r="M23" s="1"/>
    </row>
    <row x14ac:dyDescent="0.25" r="24" customHeight="1" ht="18.75">
      <c r="A24" s="6" t="s">
        <v>18</v>
      </c>
      <c r="B24" s="29" t="s">
        <v>19</v>
      </c>
      <c r="C24" s="53">
        <v>0.342</v>
      </c>
      <c r="D24" s="53">
        <v>0.3664</v>
      </c>
      <c r="E24" s="53">
        <f>IF(C24,ABS(C24-D24),"Not Run")</f>
      </c>
      <c r="F24" s="53">
        <v>0.08</v>
      </c>
      <c r="G24" s="46">
        <f>IF(E24 &lt;&gt; "Not Run", IF(F24, IF( E24&lt;=F24,"PASS","FAIL"),"No Tolerance"), "Not Run")</f>
      </c>
      <c r="H24" s="54"/>
      <c r="I24" s="55"/>
      <c r="J24" s="55"/>
      <c r="K24" s="56"/>
      <c r="L24" s="1"/>
      <c r="M24" s="1"/>
    </row>
    <row x14ac:dyDescent="0.25" r="25" customHeight="1" ht="18.75">
      <c r="A25" s="6"/>
      <c r="B25" s="29" t="s">
        <v>20</v>
      </c>
      <c r="C25" s="53">
        <v>0.45</v>
      </c>
      <c r="D25" s="53">
        <v>0.4354</v>
      </c>
      <c r="E25" s="53">
        <f>IF(C25,ABS(C25-D25),"Not Run")</f>
      </c>
      <c r="F25" s="53">
        <v>0.08</v>
      </c>
      <c r="G25" s="46">
        <f>IF(E25 &lt;&gt; "Not Run", IF(F25, IF( E25&lt;=F25,"PASS","FAIL"),"No Tolerance"), "Not Run")</f>
      </c>
      <c r="H25" s="54"/>
      <c r="I25" s="55"/>
      <c r="J25" s="55"/>
      <c r="K25" s="56"/>
      <c r="L25" s="1"/>
      <c r="M25" s="1"/>
    </row>
    <row x14ac:dyDescent="0.25" r="26" customHeight="1" ht="18.75">
      <c r="A26" s="6"/>
      <c r="B26" s="29" t="s">
        <v>21</v>
      </c>
      <c r="C26" s="53">
        <v>0.008</v>
      </c>
      <c r="D26" s="53">
        <v>0.0301</v>
      </c>
      <c r="E26" s="53">
        <f>IF(C26,ABS(C26-D26),"Not Run")</f>
      </c>
      <c r="F26" s="53">
        <v>0.08</v>
      </c>
      <c r="G26" s="46">
        <f>IF(E26 &lt;&gt; "Not Run", IF(F26, IF( E26&lt;=F26,"PASS","FAIL"),"No Tolerance"), "Not Run")</f>
      </c>
      <c r="H26" s="54"/>
      <c r="I26" s="55"/>
      <c r="J26" s="55"/>
      <c r="K26" s="56"/>
      <c r="L26" s="1"/>
      <c r="M26" s="1"/>
    </row>
    <row x14ac:dyDescent="0.25" r="27" customHeight="1" ht="18.75">
      <c r="A27" s="6"/>
      <c r="B27" s="29" t="s">
        <v>22</v>
      </c>
      <c r="C27" s="53">
        <v>0.022</v>
      </c>
      <c r="D27" s="53">
        <v>0.0214</v>
      </c>
      <c r="E27" s="53">
        <f>IF(C27,ABS(C27-D27),"Not Run")</f>
      </c>
      <c r="F27" s="53">
        <v>0.08</v>
      </c>
      <c r="G27" s="46">
        <f>IF(E27 &lt;&gt; "Not Run", IF(F27, IF( E27&lt;=F27,"PASS","FAIL"),"No Tolerance"), "Not Run")</f>
      </c>
      <c r="H27" s="54"/>
      <c r="I27" s="55"/>
      <c r="J27" s="55"/>
      <c r="K27" s="56"/>
      <c r="L27" s="1"/>
      <c r="M27" s="1"/>
    </row>
    <row x14ac:dyDescent="0.25" r="28" customHeight="1" ht="18.75">
      <c r="A28" s="6"/>
      <c r="B28" s="29" t="s">
        <v>23</v>
      </c>
      <c r="C28" s="53">
        <v>0.201</v>
      </c>
      <c r="D28" s="53">
        <v>0.2498</v>
      </c>
      <c r="E28" s="53">
        <f>IF(C28,ABS(C28-D28),"Not Run")</f>
      </c>
      <c r="F28" s="53">
        <v>0.08</v>
      </c>
      <c r="G28" s="46">
        <f>IF(E28 &lt;&gt; "Not Run", IF(F28, IF( E28&lt;=F28,"PASS","FAIL"),"No Tolerance"), "Not Run")</f>
      </c>
      <c r="H28" s="54"/>
      <c r="I28" s="55"/>
      <c r="J28" s="55"/>
      <c r="K28" s="56"/>
      <c r="L28" s="1"/>
      <c r="M28" s="1"/>
    </row>
    <row x14ac:dyDescent="0.25" r="29" customHeight="1" ht="18.75">
      <c r="A29" s="6"/>
      <c r="B29" s="29" t="s">
        <v>24</v>
      </c>
      <c r="C29" s="53">
        <v>0.092</v>
      </c>
      <c r="D29" s="53">
        <v>0.092</v>
      </c>
      <c r="E29" s="53">
        <f>IF(C29,ABS(C29-D29),"Not Run")</f>
      </c>
      <c r="F29" s="53">
        <v>0.08</v>
      </c>
      <c r="G29" s="46">
        <f>IF(E29 &lt;&gt; "Not Run", IF(F29, IF( E29&lt;=F29,"PASS","FAIL"),"No Tolerance"), "Not Run")</f>
      </c>
      <c r="H29" s="54"/>
      <c r="I29" s="55"/>
      <c r="J29" s="55"/>
      <c r="K29" s="56"/>
      <c r="L29" s="1"/>
      <c r="M29" s="1"/>
    </row>
    <row x14ac:dyDescent="0.25" r="30" customHeight="1" ht="18.75">
      <c r="A30" s="6"/>
      <c r="B30" s="29" t="s">
        <v>25</v>
      </c>
      <c r="C30" s="53">
        <v>0.07</v>
      </c>
      <c r="D30" s="53">
        <v>0.0598</v>
      </c>
      <c r="E30" s="53">
        <f>IF(C30,ABS(C30-D30),"Not Run")</f>
      </c>
      <c r="F30" s="53">
        <v>0.08</v>
      </c>
      <c r="G30" s="46">
        <f>IF(E30 &lt;&gt; "Not Run", IF(F30, IF( E30&lt;=F30,"PASS","FAIL"),"No Tolerance"), "Not Run")</f>
      </c>
      <c r="H30" s="54"/>
      <c r="I30" s="55"/>
      <c r="J30" s="55"/>
      <c r="K30" s="56"/>
      <c r="L30" s="1"/>
      <c r="M30" s="1"/>
    </row>
    <row x14ac:dyDescent="0.25" r="31" customHeight="1" ht="18.75">
      <c r="A31" s="6"/>
      <c r="B31" s="29" t="s">
        <v>26</v>
      </c>
      <c r="C31" s="53">
        <v>0.019</v>
      </c>
      <c r="D31" s="53">
        <v>0.0264</v>
      </c>
      <c r="E31" s="53">
        <f>IF(C31,ABS(C31-D31),"Not Run")</f>
      </c>
      <c r="F31" s="53">
        <v>0.08</v>
      </c>
      <c r="G31" s="46">
        <f>IF(E31 &lt;&gt; "Not Run", IF(F31, IF( E31&lt;=F31,"PASS","FAIL"),"No Tolerance"), "Not Run")</f>
      </c>
      <c r="H31" s="54"/>
      <c r="I31" s="55"/>
      <c r="J31" s="55"/>
      <c r="K31" s="56"/>
      <c r="L31" s="1"/>
      <c r="M31" s="1"/>
    </row>
    <row x14ac:dyDescent="0.25" r="32" customHeight="1" ht="18.75">
      <c r="A32" s="6" t="s">
        <v>27</v>
      </c>
      <c r="B32" s="29" t="s">
        <v>19</v>
      </c>
      <c r="C32" s="53">
        <v>0.4994</v>
      </c>
      <c r="D32" s="53">
        <v>0.4913</v>
      </c>
      <c r="E32" s="53">
        <f>IF(C32,ABS(C32-D32),"Not Run")</f>
      </c>
      <c r="F32" s="53">
        <v>0.08</v>
      </c>
      <c r="G32" s="46">
        <f>IF(E32 &lt;&gt; "Not Run", IF(F32, IF( E32&lt;=F32,"PASS","FAIL"),"No Tolerance"), "Not Run")</f>
      </c>
      <c r="H32" s="54"/>
      <c r="I32" s="55"/>
      <c r="J32" s="55"/>
      <c r="K32" s="56"/>
      <c r="L32" s="1"/>
      <c r="M32" s="1"/>
    </row>
    <row x14ac:dyDescent="0.25" r="33" customHeight="1" ht="18.75">
      <c r="A33" s="6"/>
      <c r="B33" s="29" t="s">
        <v>20</v>
      </c>
      <c r="C33" s="53">
        <v>0.4098</v>
      </c>
      <c r="D33" s="53">
        <v>0.4213</v>
      </c>
      <c r="E33" s="53">
        <f>IF(C33,ABS(C33-D33),"Not Run")</f>
      </c>
      <c r="F33" s="53">
        <v>0.08</v>
      </c>
      <c r="G33" s="46">
        <f>IF(E33 &lt;&gt; "Not Run", IF(F33, IF( E33&lt;=F33,"PASS","FAIL"),"No Tolerance"), "Not Run")</f>
      </c>
      <c r="H33" s="54" t="s">
        <v>65</v>
      </c>
      <c r="I33" s="55"/>
      <c r="J33" s="55"/>
      <c r="K33" s="56"/>
      <c r="L33" s="1"/>
      <c r="M33" s="1"/>
    </row>
    <row x14ac:dyDescent="0.25" r="34" customHeight="1" ht="18.75">
      <c r="A34" s="6"/>
      <c r="B34" s="29" t="s">
        <v>21</v>
      </c>
      <c r="C34" s="53">
        <v>0.0726</v>
      </c>
      <c r="D34" s="53">
        <v>0.1301</v>
      </c>
      <c r="E34" s="53">
        <f>IF(C34,ABS(C34-D34),"Not Run")</f>
      </c>
      <c r="F34" s="53">
        <v>0.08</v>
      </c>
      <c r="G34" s="46">
        <f>IF(E34 &lt;&gt; "Not Run", IF(F34, IF( E34&lt;=F34,"PASS","FAIL"),"No Tolerance"), "Not Run")</f>
      </c>
      <c r="H34" s="54" t="s">
        <v>66</v>
      </c>
      <c r="I34" s="55"/>
      <c r="J34" s="55"/>
      <c r="K34" s="56"/>
      <c r="L34" s="1"/>
      <c r="M34" s="1"/>
    </row>
    <row x14ac:dyDescent="0.25" r="35" customHeight="1" ht="18.75">
      <c r="A35" s="6"/>
      <c r="B35" s="29" t="s">
        <v>22</v>
      </c>
      <c r="C35" s="53">
        <v>0.0356</v>
      </c>
      <c r="D35" s="53">
        <v>0.031</v>
      </c>
      <c r="E35" s="53">
        <f>IF(C35,ABS(C35-D35),"Not Run")</f>
      </c>
      <c r="F35" s="53">
        <v>0.08</v>
      </c>
      <c r="G35" s="46">
        <f>IF(E35 &lt;&gt; "Not Run", IF(F35, IF( E35&lt;=F35,"PASS","FAIL"),"No Tolerance"), "Not Run")</f>
      </c>
      <c r="H35" s="54"/>
      <c r="I35" s="55"/>
      <c r="J35" s="55"/>
      <c r="K35" s="56"/>
      <c r="L35" s="1"/>
      <c r="M35" s="1"/>
    </row>
    <row x14ac:dyDescent="0.25" r="36" customHeight="1" ht="18.75">
      <c r="A36" s="6"/>
      <c r="B36" s="29" t="s">
        <v>23</v>
      </c>
      <c r="C36" s="53">
        <v>0.3221</v>
      </c>
      <c r="D36" s="53">
        <v>0.2602</v>
      </c>
      <c r="E36" s="53">
        <f>IF(C36,ABS(C36-D36),"Not Run")</f>
      </c>
      <c r="F36" s="53">
        <v>0.08</v>
      </c>
      <c r="G36" s="46">
        <f>IF(E36 &lt;&gt; "Not Run", IF(F36, IF( E36&lt;=F36,"PASS","FAIL"),"No Tolerance"), "Not Run")</f>
      </c>
      <c r="H36" s="54" t="s">
        <v>66</v>
      </c>
      <c r="I36" s="55"/>
      <c r="J36" s="55"/>
      <c r="K36" s="56"/>
      <c r="L36" s="1"/>
      <c r="M36" s="1"/>
    </row>
    <row x14ac:dyDescent="0.25" r="37" customHeight="1" ht="18.75">
      <c r="A37" s="6"/>
      <c r="B37" s="29" t="s">
        <v>24</v>
      </c>
      <c r="C37" s="53">
        <v>0.1123</v>
      </c>
      <c r="D37" s="53">
        <v>0.125</v>
      </c>
      <c r="E37" s="53">
        <f>IF(C37,ABS(C37-D37),"Not Run")</f>
      </c>
      <c r="F37" s="53">
        <v>0.08</v>
      </c>
      <c r="G37" s="46">
        <f>IF(E37 &lt;&gt; "Not Run", IF(F37, IF( E37&lt;=F37,"PASS","FAIL"),"No Tolerance"), "Not Run")</f>
      </c>
      <c r="H37" s="54"/>
      <c r="I37" s="55"/>
      <c r="J37" s="55"/>
      <c r="K37" s="56"/>
      <c r="L37" s="1"/>
      <c r="M37" s="1"/>
    </row>
    <row x14ac:dyDescent="0.25" r="38" customHeight="1" ht="18.75">
      <c r="A38" s="6"/>
      <c r="B38" s="29" t="s">
        <v>25</v>
      </c>
      <c r="C38" s="53">
        <v>0.0749</v>
      </c>
      <c r="D38" s="53">
        <v>0.1227</v>
      </c>
      <c r="E38" s="53">
        <f>IF(C38,ABS(C38-D38),"Not Run")</f>
      </c>
      <c r="F38" s="53">
        <v>0.08</v>
      </c>
      <c r="G38" s="46">
        <f>IF(E38 &lt;&gt; "Not Run", IF(F38, IF( E38&lt;=F38,"PASS","FAIL"),"No Tolerance"), "Not Run")</f>
      </c>
      <c r="H38" s="54"/>
      <c r="I38" s="55"/>
      <c r="J38" s="55"/>
      <c r="K38" s="56"/>
      <c r="L38" s="1"/>
      <c r="M38" s="1"/>
    </row>
    <row x14ac:dyDescent="0.25" r="39" customHeight="1" ht="18.75">
      <c r="A39" s="11"/>
      <c r="B39" s="79" t="s">
        <v>26</v>
      </c>
      <c r="C39" s="59">
        <v>0.0041</v>
      </c>
      <c r="D39" s="59">
        <v>0.0303</v>
      </c>
      <c r="E39" s="53">
        <f>IF(C39,ABS(C39-D39),"Not Run")</f>
      </c>
      <c r="F39" s="53">
        <v>0.08</v>
      </c>
      <c r="G39" s="46">
        <f>IF(E39 &lt;&gt; "Not Run", IF(F39, IF( E39&lt;=F39,"PASS","FAIL"),"No Tolerance"), "Not Run")</f>
      </c>
      <c r="H39" s="54" t="s">
        <v>66</v>
      </c>
      <c r="I39" s="55"/>
      <c r="J39" s="55"/>
      <c r="K39" s="56"/>
      <c r="L39" s="1"/>
      <c r="M39" s="1"/>
    </row>
  </sheetData>
  <mergeCells count="30">
    <mergeCell ref="E1:M3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H38:K38"/>
    <mergeCell ref="H39:K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9"/>
  <sheetViews>
    <sheetView workbookViewId="0"/>
  </sheetViews>
  <sheetFormatPr defaultRowHeight="15" x14ac:dyDescent="0.25"/>
  <cols>
    <col min="1" max="1" style="13" width="45.57642857142857" customWidth="1" bestFit="1"/>
    <col min="2" max="2" style="80" width="45.29071428571429" customWidth="1" bestFit="1"/>
    <col min="3" max="3" style="14" width="13.576428571428572" customWidth="1" bestFit="1"/>
    <col min="4" max="4" style="14" width="20.290714285714284" customWidth="1" bestFit="1"/>
    <col min="5" max="5" style="14" width="19.433571428571426" customWidth="1" bestFit="1"/>
    <col min="6" max="6" style="14" width="13.43357142857143" customWidth="1" bestFit="1"/>
    <col min="7" max="7" style="13" width="12.290714285714287" customWidth="1" bestFit="1"/>
    <col min="8" max="8" style="60" width="13.576428571428572" customWidth="1" bestFit="1"/>
    <col min="9" max="9" style="60" width="13.576428571428572" customWidth="1" bestFit="1"/>
    <col min="10" max="10" style="60" width="13.576428571428572" customWidth="1" bestFit="1"/>
    <col min="11" max="11" style="60" width="13.576428571428572" customWidth="1" bestFit="1"/>
    <col min="12" max="12" style="13" width="13.576428571428572" customWidth="1" bestFit="1"/>
    <col min="13" max="13" style="13" width="13.576428571428572" customWidth="1" bestFit="1"/>
  </cols>
  <sheetData>
    <row x14ac:dyDescent="0.25" r="1" customHeight="1" ht="18.75">
      <c r="A1" s="15" t="s">
        <v>28</v>
      </c>
      <c r="B1" s="29" t="s">
        <v>59</v>
      </c>
      <c r="C1" s="2"/>
      <c r="D1" s="61" t="s">
        <v>29</v>
      </c>
      <c r="E1" s="85" t="s">
        <v>45</v>
      </c>
      <c r="F1" s="18"/>
      <c r="G1" s="19"/>
      <c r="H1" s="19"/>
      <c r="I1" s="19"/>
      <c r="J1" s="19"/>
      <c r="K1" s="19"/>
      <c r="L1" s="19"/>
      <c r="M1" s="20"/>
    </row>
    <row x14ac:dyDescent="0.25" r="2" customHeight="1" ht="18.75">
      <c r="A2" s="1"/>
      <c r="B2" s="63"/>
      <c r="C2" s="2"/>
      <c r="D2" s="64"/>
      <c r="E2" s="2"/>
      <c r="F2" s="2"/>
      <c r="G2" s="1"/>
      <c r="H2" s="22"/>
      <c r="I2" s="22"/>
      <c r="J2" s="22"/>
      <c r="K2" s="22"/>
      <c r="L2" s="1"/>
      <c r="M2" s="23"/>
    </row>
    <row x14ac:dyDescent="0.25" r="3" customHeight="1" ht="18.75">
      <c r="A3" s="15" t="s">
        <v>30</v>
      </c>
      <c r="B3" s="66" t="s">
        <v>46</v>
      </c>
      <c r="C3" s="2"/>
      <c r="D3" s="67"/>
      <c r="E3" s="26"/>
      <c r="F3" s="26"/>
      <c r="G3" s="25"/>
      <c r="H3" s="25"/>
      <c r="I3" s="25"/>
      <c r="J3" s="25"/>
      <c r="K3" s="25"/>
      <c r="L3" s="25"/>
      <c r="M3" s="27"/>
    </row>
    <row x14ac:dyDescent="0.25" r="4" customHeight="1" ht="18.75">
      <c r="A4" s="28" t="s">
        <v>31</v>
      </c>
      <c r="B4" s="29" t="s">
        <v>47</v>
      </c>
      <c r="C4" s="2"/>
      <c r="D4" s="2"/>
      <c r="E4" s="2"/>
      <c r="F4" s="2"/>
      <c r="G4" s="1"/>
      <c r="H4" s="22"/>
      <c r="I4" s="22"/>
      <c r="J4" s="22"/>
      <c r="K4" s="22"/>
      <c r="L4" s="1"/>
      <c r="M4" s="1"/>
    </row>
    <row x14ac:dyDescent="0.25" r="5" customHeight="1" ht="18.75">
      <c r="A5" s="28" t="s">
        <v>32</v>
      </c>
      <c r="B5" s="29">
        <v>45547</v>
      </c>
      <c r="C5" s="2"/>
      <c r="D5" s="2"/>
      <c r="E5" s="2"/>
      <c r="F5" s="30"/>
      <c r="G5" s="31"/>
      <c r="H5" s="31"/>
      <c r="I5" s="31"/>
      <c r="J5" s="31"/>
      <c r="K5" s="31"/>
      <c r="L5" s="31"/>
      <c r="M5" s="31"/>
    </row>
    <row x14ac:dyDescent="0.25" r="6" customHeight="1" ht="18.75">
      <c r="A6" s="1"/>
      <c r="B6" s="63"/>
      <c r="C6" s="2"/>
      <c r="D6" s="69" t="s">
        <v>33</v>
      </c>
      <c r="E6" s="70" t="s">
        <v>60</v>
      </c>
      <c r="F6" s="2"/>
      <c r="G6" s="1"/>
      <c r="H6" s="22"/>
      <c r="I6" s="22"/>
      <c r="J6" s="22"/>
      <c r="K6" s="22"/>
      <c r="L6" s="1"/>
      <c r="M6" s="1"/>
    </row>
    <row x14ac:dyDescent="0.25" r="7" customHeight="1" ht="18.75">
      <c r="A7" s="1"/>
      <c r="B7" s="63"/>
      <c r="C7" s="2"/>
      <c r="D7" s="71" t="s">
        <v>34</v>
      </c>
      <c r="E7" s="86">
        <v>45447</v>
      </c>
      <c r="F7" s="34"/>
      <c r="G7" s="34"/>
      <c r="H7" s="22"/>
      <c r="I7" s="22"/>
      <c r="J7" s="22"/>
      <c r="K7" s="22"/>
      <c r="L7" s="1"/>
      <c r="M7" s="1"/>
    </row>
    <row x14ac:dyDescent="0.25" r="8" customHeight="1" ht="18.75">
      <c r="A8" s="1"/>
      <c r="B8" s="63"/>
      <c r="C8" s="2"/>
      <c r="D8" s="73" t="s">
        <v>35</v>
      </c>
      <c r="E8" s="70" t="s">
        <v>61</v>
      </c>
      <c r="F8" s="2"/>
      <c r="G8" s="1"/>
      <c r="H8" s="22"/>
      <c r="I8" s="22"/>
      <c r="J8" s="22"/>
      <c r="K8" s="22"/>
      <c r="L8" s="1"/>
      <c r="M8" s="1"/>
    </row>
    <row x14ac:dyDescent="0.25" r="9" customHeight="1" ht="18.75">
      <c r="A9" s="1"/>
      <c r="B9" s="63"/>
      <c r="C9" s="2"/>
      <c r="D9" s="2"/>
      <c r="E9" s="2"/>
      <c r="F9" s="2"/>
      <c r="G9" s="1"/>
      <c r="H9" s="22"/>
      <c r="I9" s="22"/>
      <c r="J9" s="22"/>
      <c r="K9" s="22"/>
      <c r="L9" s="1"/>
      <c r="M9" s="1"/>
    </row>
    <row x14ac:dyDescent="0.25" r="10" customHeight="1" ht="18.75">
      <c r="A10" s="1"/>
      <c r="B10" s="63"/>
      <c r="C10" s="2"/>
      <c r="D10" s="2"/>
      <c r="E10" s="2"/>
      <c r="F10" s="2"/>
      <c r="G10" s="1"/>
      <c r="H10" s="22"/>
      <c r="I10" s="22"/>
      <c r="J10" s="22"/>
      <c r="K10" s="22"/>
      <c r="L10" s="1"/>
      <c r="M10" s="1"/>
    </row>
    <row x14ac:dyDescent="0.25" r="11" customHeight="1" ht="18.75" customFormat="1" s="36">
      <c r="A11" s="37" t="s">
        <v>36</v>
      </c>
      <c r="B11" s="74" t="s">
        <v>37</v>
      </c>
      <c r="C11" s="39" t="s">
        <v>38</v>
      </c>
      <c r="D11" s="39" t="s">
        <v>39</v>
      </c>
      <c r="E11" s="39" t="s">
        <v>40</v>
      </c>
      <c r="F11" s="39" t="s">
        <v>41</v>
      </c>
      <c r="G11" s="38" t="s">
        <v>42</v>
      </c>
      <c r="H11" s="40" t="s">
        <v>43</v>
      </c>
      <c r="I11" s="41"/>
      <c r="J11" s="41"/>
      <c r="K11" s="42"/>
      <c r="L11" s="43"/>
      <c r="M11" s="43"/>
    </row>
    <row x14ac:dyDescent="0.25" r="12" customHeight="1" ht="18.75">
      <c r="A12" s="3" t="s">
        <v>1</v>
      </c>
      <c r="B12" s="75" t="s">
        <v>2</v>
      </c>
      <c r="C12" s="44">
        <v>0.9441</v>
      </c>
      <c r="D12" s="44">
        <v>0.9496</v>
      </c>
      <c r="E12" s="44">
        <f>IF(C12,ABS(C12-D12)/D12,"Not Run")</f>
      </c>
      <c r="F12" s="44">
        <v>0.02</v>
      </c>
      <c r="G12" s="46">
        <f>IF(E12 &lt;&gt; "Not Run", IF(F12, IF( E12&lt;=F12,"PASS","FAIL"),"No Tolerance"), "Not Run")</f>
      </c>
      <c r="H12" s="47"/>
      <c r="I12" s="47"/>
      <c r="J12" s="47"/>
      <c r="K12" s="48"/>
      <c r="L12" s="1"/>
      <c r="M12" s="1"/>
    </row>
    <row x14ac:dyDescent="0.25" r="13" customHeight="1" ht="18.75">
      <c r="A13" s="6" t="s">
        <v>3</v>
      </c>
      <c r="B13" s="29" t="s">
        <v>4</v>
      </c>
      <c r="C13" s="76">
        <v>1.17</v>
      </c>
      <c r="D13" s="76">
        <v>1.05</v>
      </c>
      <c r="E13" s="76">
        <f>IF(C13,ABS(C13-D13),"Not Run")</f>
      </c>
      <c r="F13" s="50">
        <v>0.6</v>
      </c>
      <c r="G13" s="46">
        <f>IF(E13 &lt;&gt; "Not Run", IF(F13, IF( E13&lt;=F13,"PASS","FAIL"),"No Tolerance"), "Not Run")</f>
      </c>
      <c r="H13" s="51"/>
      <c r="I13" s="51"/>
      <c r="J13" s="51"/>
      <c r="K13" s="52"/>
      <c r="L13" s="1"/>
      <c r="M13" s="1"/>
    </row>
    <row x14ac:dyDescent="0.25" r="14" customHeight="1" ht="18.75">
      <c r="A14" s="6"/>
      <c r="B14" s="29" t="s">
        <v>5</v>
      </c>
      <c r="C14" s="76">
        <v>0.2</v>
      </c>
      <c r="D14" s="76">
        <v>0.01</v>
      </c>
      <c r="E14" s="76">
        <f>IF(C14,ABS(C14-D14),"Not Run")</f>
      </c>
      <c r="F14" s="50">
        <v>0.6</v>
      </c>
      <c r="G14" s="46">
        <f>IF(E14 &lt;&gt; "Not Run", IF(F14, IF( E14&lt;=F14,"PASS","FAIL"),"No Tolerance"), "Not Run")</f>
      </c>
      <c r="H14" s="51"/>
      <c r="I14" s="51"/>
      <c r="J14" s="51"/>
      <c r="K14" s="52"/>
      <c r="L14" s="1"/>
      <c r="M14" s="1"/>
    </row>
    <row x14ac:dyDescent="0.25" r="15" customHeight="1" ht="18.75">
      <c r="A15" s="6" t="s">
        <v>6</v>
      </c>
      <c r="B15" s="29" t="s">
        <v>7</v>
      </c>
      <c r="C15" s="76">
        <v>5.08</v>
      </c>
      <c r="D15" s="76">
        <v>5.2</v>
      </c>
      <c r="E15" s="76">
        <f>IF(C15,ABS(C15-D15),"Not Run")</f>
      </c>
      <c r="F15" s="50">
        <v>0.6</v>
      </c>
      <c r="G15" s="46">
        <f>IF(E15 &lt;&gt; "Not Run", IF(F15, IF( E15&lt;=F15,"PASS","FAIL"),"No Tolerance"), "Not Run")</f>
      </c>
      <c r="H15" s="51"/>
      <c r="I15" s="51"/>
      <c r="J15" s="51"/>
      <c r="K15" s="52"/>
      <c r="L15" s="1"/>
      <c r="M15" s="1"/>
    </row>
    <row x14ac:dyDescent="0.25" r="16" customHeight="1" ht="18.75">
      <c r="A16" s="6" t="s">
        <v>8</v>
      </c>
      <c r="B16" s="29" t="s">
        <v>8</v>
      </c>
      <c r="C16" s="76">
        <v>286.18</v>
      </c>
      <c r="D16" s="76">
        <v>292.05</v>
      </c>
      <c r="E16" s="53">
        <f>IF(C16,ABS(C16-D16)/D16,"Not Run")</f>
      </c>
      <c r="F16" s="53">
        <v>0.03</v>
      </c>
      <c r="G16" s="46">
        <f>IF(E16 &lt;&gt; "Not Run", IF(F16, IF( E16&lt;=F16,"PASS","FAIL"),"No Tolerance"), "Not Run")</f>
      </c>
      <c r="H16" s="51"/>
      <c r="I16" s="51"/>
      <c r="J16" s="51"/>
      <c r="K16" s="52"/>
      <c r="L16" s="1"/>
      <c r="M16" s="1"/>
    </row>
    <row x14ac:dyDescent="0.25" r="17" customHeight="1" ht="18.75">
      <c r="A17" s="6" t="s">
        <v>9</v>
      </c>
      <c r="B17" s="29" t="s">
        <v>10</v>
      </c>
      <c r="C17" s="76">
        <v>79.63</v>
      </c>
      <c r="D17" s="76">
        <v>80.03</v>
      </c>
      <c r="E17" s="76">
        <f>IF(C17,ABS(C17-D17),"Not Run")</f>
      </c>
      <c r="F17" s="50">
        <v>0.6</v>
      </c>
      <c r="G17" s="46">
        <f>IF(E17 &lt;&gt; "Not Run", IF(F17, IF( E17&lt;=F17,"PASS","FAIL"),"No Tolerance"), "Not Run")</f>
      </c>
      <c r="H17" s="54"/>
      <c r="I17" s="55"/>
      <c r="J17" s="55"/>
      <c r="K17" s="56"/>
      <c r="L17" s="1"/>
      <c r="M17" s="1"/>
    </row>
    <row x14ac:dyDescent="0.25" r="18" customHeight="1" ht="18.75">
      <c r="A18" s="6"/>
      <c r="B18" s="29" t="s">
        <v>11</v>
      </c>
      <c r="C18" s="77">
        <v>79.94</v>
      </c>
      <c r="D18" s="77">
        <v>79.72</v>
      </c>
      <c r="E18" s="76">
        <f>IF(C18,ABS(C18-D18),"Not Run")</f>
      </c>
      <c r="F18" s="50">
        <v>0.6</v>
      </c>
      <c r="G18" s="46">
        <f>IF(E18 &lt;&gt; "Not Run", IF(F18, IF( E18&lt;=F18,"PASS","FAIL"),"No Tolerance"), "Not Run")</f>
      </c>
      <c r="H18" s="51"/>
      <c r="I18" s="51"/>
      <c r="J18" s="51"/>
      <c r="K18" s="52"/>
      <c r="L18" s="1"/>
      <c r="M18" s="1"/>
    </row>
    <row x14ac:dyDescent="0.25" r="19" customHeight="1" ht="18.75">
      <c r="A19" s="6"/>
      <c r="B19" s="29" t="s">
        <v>12</v>
      </c>
      <c r="C19" s="77">
        <v>79.59</v>
      </c>
      <c r="D19" s="77">
        <v>80.01</v>
      </c>
      <c r="E19" s="76">
        <f>IF(C19,ABS(C19-D19),"Not Run")</f>
      </c>
      <c r="F19" s="50">
        <v>0.6</v>
      </c>
      <c r="G19" s="46">
        <f>IF(E19 &lt;&gt; "Not Run", IF(F19, IF( E19&lt;=F19,"PASS","FAIL"),"No Tolerance"), "Not Run")</f>
      </c>
      <c r="H19" s="51"/>
      <c r="I19" s="51"/>
      <c r="J19" s="51"/>
      <c r="K19" s="52"/>
      <c r="L19" s="1"/>
      <c r="M19" s="1"/>
    </row>
    <row x14ac:dyDescent="0.25" r="20" customHeight="1" ht="18.75">
      <c r="A20" s="6"/>
      <c r="B20" s="29" t="s">
        <v>13</v>
      </c>
      <c r="C20" s="77">
        <v>79.8</v>
      </c>
      <c r="D20" s="77">
        <v>79.81</v>
      </c>
      <c r="E20" s="76">
        <f>IF(C20,ABS(C20-D20),"Not Run")</f>
      </c>
      <c r="F20" s="50">
        <v>0.6</v>
      </c>
      <c r="G20" s="46">
        <f>IF(E20 &lt;&gt; "Not Run", IF(F20, IF( E20&lt;=F20,"PASS","FAIL"),"No Tolerance"), "Not Run")</f>
      </c>
      <c r="H20" s="51"/>
      <c r="I20" s="51"/>
      <c r="J20" s="51"/>
      <c r="K20" s="52"/>
      <c r="L20" s="1"/>
      <c r="M20" s="1"/>
    </row>
    <row x14ac:dyDescent="0.25" r="21" customHeight="1" ht="18.75">
      <c r="A21" s="6"/>
      <c r="B21" s="29" t="s">
        <v>14</v>
      </c>
      <c r="C21" s="77">
        <v>79.8</v>
      </c>
      <c r="D21" s="77">
        <v>79.43</v>
      </c>
      <c r="E21" s="76">
        <f>IF(C21,ABS(C21-D21),"Not Run")</f>
      </c>
      <c r="F21" s="50">
        <v>0.6</v>
      </c>
      <c r="G21" s="46">
        <f>IF(E21 &lt;&gt; "Not Run", IF(F21, IF( E21&lt;=F21,"PASS","FAIL"),"No Tolerance"), "Not Run")</f>
      </c>
      <c r="H21" s="51"/>
      <c r="I21" s="51"/>
      <c r="J21" s="51"/>
      <c r="K21" s="52"/>
      <c r="L21" s="1"/>
      <c r="M21" s="1"/>
    </row>
    <row x14ac:dyDescent="0.25" r="22" customHeight="1" ht="18.75">
      <c r="A22" s="6"/>
      <c r="B22" s="29" t="s">
        <v>15</v>
      </c>
      <c r="C22" s="77">
        <v>79.9</v>
      </c>
      <c r="D22" s="77">
        <v>80.2</v>
      </c>
      <c r="E22" s="76">
        <f>IF(C22,ABS(C22-D22),"Not Run")</f>
      </c>
      <c r="F22" s="50">
        <v>0.6</v>
      </c>
      <c r="G22" s="46">
        <f>IF(E22 &lt;&gt; "Not Run", IF(F22, IF( E22&lt;=F22,"PASS","FAIL"),"No Tolerance"), "Not Run")</f>
      </c>
      <c r="H22" s="51"/>
      <c r="I22" s="51"/>
      <c r="J22" s="51"/>
      <c r="K22" s="52"/>
      <c r="L22" s="1"/>
      <c r="M22" s="1"/>
    </row>
    <row x14ac:dyDescent="0.25" r="23" customHeight="1" ht="18.75">
      <c r="A23" s="9" t="s">
        <v>16</v>
      </c>
      <c r="B23" s="78" t="s">
        <v>17</v>
      </c>
      <c r="C23" s="57">
        <v>0.00023</v>
      </c>
      <c r="D23" s="59">
        <v>0.004</v>
      </c>
      <c r="E23" s="76">
        <f>IF(C23,ABS(C23-D23),"Not Run")</f>
      </c>
      <c r="F23" s="58">
        <v>0.005</v>
      </c>
      <c r="G23" s="46">
        <f>IF(E23 &lt;&gt; "Not Run", IF(F23, IF( E23&lt;=F23,"PASS","FAIL"),"No Tolerance"), "Not Run")</f>
      </c>
      <c r="H23" s="54"/>
      <c r="I23" s="55"/>
      <c r="J23" s="55"/>
      <c r="K23" s="56"/>
      <c r="L23" s="1"/>
      <c r="M23" s="1"/>
    </row>
    <row x14ac:dyDescent="0.25" r="24" customHeight="1" ht="18.75">
      <c r="A24" s="6" t="s">
        <v>18</v>
      </c>
      <c r="B24" s="29" t="s">
        <v>19</v>
      </c>
      <c r="C24" s="53">
        <v>0.542</v>
      </c>
      <c r="D24" s="53">
        <v>0.584</v>
      </c>
      <c r="E24" s="53">
        <f>IF(C24,ABS(C24-D24),"Not Run")</f>
      </c>
      <c r="F24" s="53">
        <v>0.08</v>
      </c>
      <c r="G24" s="46">
        <f>IF(E24 &lt;&gt; "Not Run", IF(F24, IF( E24&lt;=F24,"PASS","FAIL"),"No Tolerance"), "Not Run")</f>
      </c>
      <c r="H24" s="54"/>
      <c r="I24" s="55"/>
      <c r="J24" s="55"/>
      <c r="K24" s="56"/>
      <c r="L24" s="1"/>
      <c r="M24" s="1"/>
    </row>
    <row x14ac:dyDescent="0.25" r="25" customHeight="1" ht="18.75">
      <c r="A25" s="6"/>
      <c r="B25" s="29" t="s">
        <v>20</v>
      </c>
      <c r="C25" s="53">
        <v>0.243</v>
      </c>
      <c r="D25" s="53">
        <v>0.277</v>
      </c>
      <c r="E25" s="53">
        <f>IF(C25,ABS(C25-D25),"Not Run")</f>
      </c>
      <c r="F25" s="53">
        <v>0.08</v>
      </c>
      <c r="G25" s="46">
        <f>IF(E25 &lt;&gt; "Not Run", IF(F25, IF( E25&lt;=F25,"PASS","FAIL"),"No Tolerance"), "Not Run")</f>
      </c>
      <c r="H25" s="54"/>
      <c r="I25" s="55"/>
      <c r="J25" s="55"/>
      <c r="K25" s="56"/>
      <c r="L25" s="1"/>
      <c r="M25" s="1"/>
    </row>
    <row x14ac:dyDescent="0.25" r="26" customHeight="1" ht="18.75">
      <c r="A26" s="6"/>
      <c r="B26" s="29" t="s">
        <v>21</v>
      </c>
      <c r="C26" s="53">
        <v>0.137</v>
      </c>
      <c r="D26" s="53">
        <v>0.146</v>
      </c>
      <c r="E26" s="53">
        <f>IF(C26,ABS(C26-D26),"Not Run")</f>
      </c>
      <c r="F26" s="53">
        <v>0.08</v>
      </c>
      <c r="G26" s="46">
        <f>IF(E26 &lt;&gt; "Not Run", IF(F26, IF( E26&lt;=F26,"PASS","FAIL"),"No Tolerance"), "Not Run")</f>
      </c>
      <c r="H26" s="54"/>
      <c r="I26" s="55"/>
      <c r="J26" s="55"/>
      <c r="K26" s="56"/>
      <c r="L26" s="1"/>
      <c r="M26" s="1"/>
    </row>
    <row x14ac:dyDescent="0.25" r="27" customHeight="1" ht="18.75">
      <c r="A27" s="6"/>
      <c r="B27" s="29" t="s">
        <v>22</v>
      </c>
      <c r="C27" s="53">
        <v>0.125</v>
      </c>
      <c r="D27" s="53">
        <v>0.124</v>
      </c>
      <c r="E27" s="53">
        <f>IF(C27,ABS(C27-D27),"Not Run")</f>
      </c>
      <c r="F27" s="53">
        <v>0.08</v>
      </c>
      <c r="G27" s="46">
        <f>IF(E27 &lt;&gt; "Not Run", IF(F27, IF( E27&lt;=F27,"PASS","FAIL"),"No Tolerance"), "Not Run")</f>
      </c>
      <c r="H27" s="54"/>
      <c r="I27" s="55"/>
      <c r="J27" s="55"/>
      <c r="K27" s="56"/>
      <c r="L27" s="1"/>
      <c r="M27" s="1"/>
    </row>
    <row x14ac:dyDescent="0.25" r="28" customHeight="1" ht="18.75">
      <c r="A28" s="6"/>
      <c r="B28" s="29" t="s">
        <v>23</v>
      </c>
      <c r="C28" s="53">
        <v>0.638</v>
      </c>
      <c r="D28" s="53">
        <v>0.621</v>
      </c>
      <c r="E28" s="53">
        <f>IF(C28,ABS(C28-D28),"Not Run")</f>
      </c>
      <c r="F28" s="53">
        <v>0.08</v>
      </c>
      <c r="G28" s="46">
        <f>IF(E28 &lt;&gt; "Not Run", IF(F28, IF( E28&lt;=F28,"PASS","FAIL"),"No Tolerance"), "Not Run")</f>
      </c>
      <c r="H28" s="54"/>
      <c r="I28" s="55"/>
      <c r="J28" s="55"/>
      <c r="K28" s="56"/>
      <c r="L28" s="1"/>
      <c r="M28" s="1"/>
    </row>
    <row x14ac:dyDescent="0.25" r="29" customHeight="1" ht="18.75">
      <c r="A29" s="6"/>
      <c r="B29" s="29" t="s">
        <v>24</v>
      </c>
      <c r="C29" s="53">
        <v>0.425</v>
      </c>
      <c r="D29" s="53">
        <v>0.441</v>
      </c>
      <c r="E29" s="53">
        <f>IF(C29,ABS(C29-D29),"Not Run")</f>
      </c>
      <c r="F29" s="53">
        <v>0.08</v>
      </c>
      <c r="G29" s="46">
        <f>IF(E29 &lt;&gt; "Not Run", IF(F29, IF( E29&lt;=F29,"PASS","FAIL"),"No Tolerance"), "Not Run")</f>
      </c>
      <c r="H29" s="54"/>
      <c r="I29" s="55"/>
      <c r="J29" s="55"/>
      <c r="K29" s="56"/>
      <c r="L29" s="1"/>
      <c r="M29" s="1"/>
    </row>
    <row x14ac:dyDescent="0.25" r="30" customHeight="1" ht="18.75">
      <c r="A30" s="6"/>
      <c r="B30" s="29" t="s">
        <v>25</v>
      </c>
      <c r="C30" s="53">
        <v>0.137</v>
      </c>
      <c r="D30" s="53">
        <v>0.13</v>
      </c>
      <c r="E30" s="53">
        <f>IF(C30,ABS(C30-D30),"Not Run")</f>
      </c>
      <c r="F30" s="53">
        <v>0.08</v>
      </c>
      <c r="G30" s="46">
        <f>IF(E30 &lt;&gt; "Not Run", IF(F30, IF( E30&lt;=F30,"PASS","FAIL"),"No Tolerance"), "Not Run")</f>
      </c>
      <c r="H30" s="54"/>
      <c r="I30" s="55"/>
      <c r="J30" s="55"/>
      <c r="K30" s="56"/>
      <c r="L30" s="1"/>
      <c r="M30" s="1"/>
    </row>
    <row x14ac:dyDescent="0.25" r="31" customHeight="1" ht="18.75">
      <c r="A31" s="6"/>
      <c r="B31" s="29" t="s">
        <v>26</v>
      </c>
      <c r="C31" s="53">
        <v>0.099</v>
      </c>
      <c r="D31" s="53">
        <v>0.173</v>
      </c>
      <c r="E31" s="53">
        <f>IF(C31,ABS(C31-D31),"Not Run")</f>
      </c>
      <c r="F31" s="53">
        <v>0.08</v>
      </c>
      <c r="G31" s="46">
        <f>IF(E31 &lt;&gt; "Not Run", IF(F31, IF( E31&lt;=F31,"PASS","FAIL"),"No Tolerance"), "Not Run")</f>
      </c>
      <c r="H31" s="54"/>
      <c r="I31" s="55"/>
      <c r="J31" s="55"/>
      <c r="K31" s="56"/>
      <c r="L31" s="1"/>
      <c r="M31" s="1"/>
    </row>
    <row x14ac:dyDescent="0.25" r="32" customHeight="1" ht="18.75">
      <c r="A32" s="6" t="s">
        <v>27</v>
      </c>
      <c r="B32" s="29" t="s">
        <v>19</v>
      </c>
      <c r="C32" s="53">
        <v>0.7254</v>
      </c>
      <c r="D32" s="53">
        <v>0.766</v>
      </c>
      <c r="E32" s="53">
        <f>IF(C32,ABS(C32-D32),"Not Run")</f>
      </c>
      <c r="F32" s="53">
        <v>0.08</v>
      </c>
      <c r="G32" s="46">
        <f>IF(E32 &lt;&gt; "Not Run", IF(F32, IF( E32&lt;=F32,"PASS","FAIL"),"No Tolerance"), "Not Run")</f>
      </c>
      <c r="H32" s="54"/>
      <c r="I32" s="55"/>
      <c r="J32" s="55"/>
      <c r="K32" s="56"/>
      <c r="L32" s="1"/>
      <c r="M32" s="1"/>
    </row>
    <row x14ac:dyDescent="0.25" r="33" customHeight="1" ht="18.75">
      <c r="A33" s="6"/>
      <c r="B33" s="29" t="s">
        <v>20</v>
      </c>
      <c r="C33" s="53">
        <v>0.3215</v>
      </c>
      <c r="D33" s="53">
        <v>0.2975</v>
      </c>
      <c r="E33" s="53">
        <f>IF(C33,ABS(C33-D33),"Not Run")</f>
      </c>
      <c r="F33" s="53">
        <v>0.08</v>
      </c>
      <c r="G33" s="46">
        <f>IF(E33 &lt;&gt; "Not Run", IF(F33, IF( E33&lt;=F33,"PASS","FAIL"),"No Tolerance"), "Not Run")</f>
      </c>
      <c r="H33" s="54"/>
      <c r="I33" s="55"/>
      <c r="J33" s="55"/>
      <c r="K33" s="56"/>
      <c r="L33" s="1"/>
      <c r="M33" s="1"/>
    </row>
    <row x14ac:dyDescent="0.25" r="34" customHeight="1" ht="18.75">
      <c r="A34" s="6"/>
      <c r="B34" s="29" t="s">
        <v>21</v>
      </c>
      <c r="C34" s="53">
        <v>0.0887</v>
      </c>
      <c r="D34" s="53">
        <v>0.0679</v>
      </c>
      <c r="E34" s="53">
        <f>IF(C34,ABS(C34-D34),"Not Run")</f>
      </c>
      <c r="F34" s="53">
        <v>0.08</v>
      </c>
      <c r="G34" s="46">
        <f>IF(E34 &lt;&gt; "Not Run", IF(F34, IF( E34&lt;=F34,"PASS","FAIL"),"No Tolerance"), "Not Run")</f>
      </c>
      <c r="H34" s="54"/>
      <c r="I34" s="55"/>
      <c r="J34" s="55"/>
      <c r="K34" s="56"/>
      <c r="L34" s="1"/>
      <c r="M34" s="1"/>
    </row>
    <row x14ac:dyDescent="0.25" r="35" customHeight="1" ht="18.75">
      <c r="A35" s="6"/>
      <c r="B35" s="29" t="s">
        <v>22</v>
      </c>
      <c r="C35" s="53">
        <v>0.0606</v>
      </c>
      <c r="D35" s="53">
        <v>0.0986</v>
      </c>
      <c r="E35" s="53">
        <f>IF(C35,ABS(C35-D35),"Not Run")</f>
      </c>
      <c r="F35" s="53">
        <v>0.08</v>
      </c>
      <c r="G35" s="46">
        <f>IF(E35 &lt;&gt; "Not Run", IF(F35, IF( E35&lt;=F35,"PASS","FAIL"),"No Tolerance"), "Not Run")</f>
      </c>
      <c r="H35" s="54"/>
      <c r="I35" s="55"/>
      <c r="J35" s="55"/>
      <c r="K35" s="56"/>
      <c r="L35" s="1"/>
      <c r="M35" s="1"/>
    </row>
    <row x14ac:dyDescent="0.25" r="36" customHeight="1" ht="18.75">
      <c r="A36" s="6"/>
      <c r="B36" s="29" t="s">
        <v>23</v>
      </c>
      <c r="C36" s="53">
        <v>0.7452</v>
      </c>
      <c r="D36" s="53">
        <v>0.676</v>
      </c>
      <c r="E36" s="53">
        <f>IF(C36,ABS(C36-D36),"Not Run")</f>
      </c>
      <c r="F36" s="53">
        <v>0.08</v>
      </c>
      <c r="G36" s="46">
        <f>IF(E36 &lt;&gt; "Not Run", IF(F36, IF( E36&lt;=F36,"PASS","FAIL"),"No Tolerance"), "Not Run")</f>
      </c>
      <c r="H36" s="54"/>
      <c r="I36" s="55"/>
      <c r="J36" s="55"/>
      <c r="K36" s="56"/>
      <c r="L36" s="1"/>
      <c r="M36" s="1"/>
    </row>
    <row x14ac:dyDescent="0.25" r="37" customHeight="1" ht="18.75">
      <c r="A37" s="6"/>
      <c r="B37" s="29" t="s">
        <v>24</v>
      </c>
      <c r="C37" s="53">
        <v>0.4826</v>
      </c>
      <c r="D37" s="53">
        <v>0.4402</v>
      </c>
      <c r="E37" s="53">
        <f>IF(C37,ABS(C37-D37),"Not Run")</f>
      </c>
      <c r="F37" s="53">
        <v>0.08</v>
      </c>
      <c r="G37" s="46">
        <f>IF(E37 &lt;&gt; "Not Run", IF(F37, IF( E37&lt;=F37,"PASS","FAIL"),"No Tolerance"), "Not Run")</f>
      </c>
      <c r="H37" s="54"/>
      <c r="I37" s="55"/>
      <c r="J37" s="55"/>
      <c r="K37" s="56"/>
      <c r="L37" s="1"/>
      <c r="M37" s="1"/>
    </row>
    <row x14ac:dyDescent="0.25" r="38" customHeight="1" ht="18.75">
      <c r="A38" s="6"/>
      <c r="B38" s="29" t="s">
        <v>25</v>
      </c>
      <c r="C38" s="53">
        <v>0.1164</v>
      </c>
      <c r="D38" s="53">
        <v>0.1831</v>
      </c>
      <c r="E38" s="53">
        <f>IF(C38,ABS(C38-D38),"Not Run")</f>
      </c>
      <c r="F38" s="53">
        <v>0.08</v>
      </c>
      <c r="G38" s="46">
        <f>IF(E38 &lt;&gt; "Not Run", IF(F38, IF( E38&lt;=F38,"PASS","FAIL"),"No Tolerance"), "Not Run")</f>
      </c>
      <c r="H38" s="54"/>
      <c r="I38" s="55"/>
      <c r="J38" s="55"/>
      <c r="K38" s="56"/>
      <c r="L38" s="1"/>
      <c r="M38" s="1"/>
    </row>
    <row x14ac:dyDescent="0.25" r="39" customHeight="1" ht="18.75">
      <c r="A39" s="11"/>
      <c r="B39" s="79" t="s">
        <v>26</v>
      </c>
      <c r="C39" s="59">
        <v>0.1095</v>
      </c>
      <c r="D39" s="59">
        <v>0.0828</v>
      </c>
      <c r="E39" s="53">
        <f>IF(C39,ABS(C39-D39),"Not Run")</f>
      </c>
      <c r="F39" s="53">
        <v>0.08</v>
      </c>
      <c r="G39" s="46">
        <f>IF(E39 &lt;&gt; "Not Run", IF(F39, IF( E39&lt;=F39,"PASS","FAIL"),"No Tolerance"), "Not Run")</f>
      </c>
      <c r="H39" s="54"/>
      <c r="I39" s="55"/>
      <c r="J39" s="55"/>
      <c r="K39" s="56"/>
      <c r="L39" s="1"/>
      <c r="M39" s="1"/>
    </row>
  </sheetData>
  <mergeCells count="30">
    <mergeCell ref="E1:M3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H38:K38"/>
    <mergeCell ref="H39:K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9"/>
  <sheetViews>
    <sheetView workbookViewId="0"/>
  </sheetViews>
  <sheetFormatPr defaultRowHeight="15" x14ac:dyDescent="0.25"/>
  <cols>
    <col min="1" max="1" style="13" width="45.57642857142857" customWidth="1" bestFit="1"/>
    <col min="2" max="2" style="80" width="45.29071428571429" customWidth="1" bestFit="1"/>
    <col min="3" max="3" style="14" width="13.576428571428572" customWidth="1" bestFit="1"/>
    <col min="4" max="4" style="14" width="20.290714285714284" customWidth="1" bestFit="1"/>
    <col min="5" max="5" style="14" width="18.433571428571426" customWidth="1" bestFit="1"/>
    <col min="6" max="6" style="14" width="13.43357142857143" customWidth="1" bestFit="1"/>
    <col min="7" max="7" style="13" width="12.290714285714287" customWidth="1" bestFit="1"/>
    <col min="8" max="8" style="60" width="13.576428571428572" customWidth="1" bestFit="1"/>
    <col min="9" max="9" style="60" width="13.576428571428572" customWidth="1" bestFit="1"/>
    <col min="10" max="10" style="60" width="13.576428571428572" customWidth="1" bestFit="1"/>
    <col min="11" max="11" style="60" width="13.576428571428572" customWidth="1" bestFit="1"/>
    <col min="12" max="12" style="13" width="13.576428571428572" customWidth="1" bestFit="1"/>
    <col min="13" max="13" style="13" width="13.576428571428572" customWidth="1" bestFit="1"/>
  </cols>
  <sheetData>
    <row x14ac:dyDescent="0.25" r="1" customHeight="1" ht="18.75">
      <c r="A1" s="15" t="s">
        <v>28</v>
      </c>
      <c r="B1" s="29" t="s">
        <v>56</v>
      </c>
      <c r="C1" s="2"/>
      <c r="D1" s="61" t="s">
        <v>29</v>
      </c>
      <c r="E1" s="62" t="s">
        <v>45</v>
      </c>
      <c r="F1" s="18"/>
      <c r="G1" s="19"/>
      <c r="H1" s="19"/>
      <c r="I1" s="19"/>
      <c r="J1" s="19"/>
      <c r="K1" s="19"/>
      <c r="L1" s="19"/>
      <c r="M1" s="20"/>
    </row>
    <row x14ac:dyDescent="0.25" r="2" customHeight="1" ht="18.75">
      <c r="A2" s="1"/>
      <c r="B2" s="63"/>
      <c r="C2" s="2"/>
      <c r="D2" s="64"/>
      <c r="E2" s="65"/>
      <c r="F2" s="2"/>
      <c r="G2" s="1"/>
      <c r="H2" s="22"/>
      <c r="I2" s="22"/>
      <c r="J2" s="22"/>
      <c r="K2" s="22"/>
      <c r="L2" s="1"/>
      <c r="M2" s="23"/>
    </row>
    <row x14ac:dyDescent="0.25" r="3" customHeight="1" ht="18.75">
      <c r="A3" s="15" t="s">
        <v>30</v>
      </c>
      <c r="B3" s="66" t="s">
        <v>46</v>
      </c>
      <c r="C3" s="2"/>
      <c r="D3" s="67"/>
      <c r="E3" s="68"/>
      <c r="F3" s="26"/>
      <c r="G3" s="25"/>
      <c r="H3" s="25"/>
      <c r="I3" s="25"/>
      <c r="J3" s="25"/>
      <c r="K3" s="25"/>
      <c r="L3" s="25"/>
      <c r="M3" s="27"/>
    </row>
    <row x14ac:dyDescent="0.25" r="4" customHeight="1" ht="18.75">
      <c r="A4" s="28" t="s">
        <v>31</v>
      </c>
      <c r="B4" s="29" t="s">
        <v>47</v>
      </c>
      <c r="C4" s="2"/>
      <c r="D4" s="2"/>
      <c r="E4" s="2"/>
      <c r="F4" s="2"/>
      <c r="G4" s="1"/>
      <c r="H4" s="22"/>
      <c r="I4" s="22"/>
      <c r="J4" s="22"/>
      <c r="K4" s="22"/>
      <c r="L4" s="1"/>
      <c r="M4" s="1"/>
    </row>
    <row x14ac:dyDescent="0.25" r="5" customHeight="1" ht="18.75">
      <c r="A5" s="28" t="s">
        <v>32</v>
      </c>
      <c r="B5" s="29">
        <v>45547</v>
      </c>
      <c r="C5" s="2"/>
      <c r="D5" s="2"/>
      <c r="E5" s="2"/>
      <c r="F5" s="30"/>
      <c r="G5" s="31"/>
      <c r="H5" s="31"/>
      <c r="I5" s="31"/>
      <c r="J5" s="31"/>
      <c r="K5" s="31"/>
      <c r="L5" s="31"/>
      <c r="M5" s="31"/>
    </row>
    <row x14ac:dyDescent="0.25" r="6" customHeight="1" ht="18.75">
      <c r="A6" s="1"/>
      <c r="B6" s="63"/>
      <c r="C6" s="2"/>
      <c r="D6" s="73" t="s">
        <v>33</v>
      </c>
      <c r="E6" s="70" t="s">
        <v>57</v>
      </c>
      <c r="F6" s="2"/>
      <c r="G6" s="1"/>
      <c r="H6" s="22"/>
      <c r="I6" s="22"/>
      <c r="J6" s="22"/>
      <c r="K6" s="22"/>
      <c r="L6" s="1"/>
      <c r="M6" s="1"/>
    </row>
    <row x14ac:dyDescent="0.25" r="7" customHeight="1" ht="18.75">
      <c r="A7" s="1"/>
      <c r="B7" s="63"/>
      <c r="C7" s="2"/>
      <c r="D7" s="71" t="s">
        <v>34</v>
      </c>
      <c r="E7" s="33">
        <v>45370</v>
      </c>
      <c r="F7" s="34"/>
      <c r="G7" s="34"/>
      <c r="H7" s="22"/>
      <c r="I7" s="22"/>
      <c r="J7" s="22"/>
      <c r="K7" s="22"/>
      <c r="L7" s="1"/>
      <c r="M7" s="1"/>
    </row>
    <row x14ac:dyDescent="0.25" r="8" customHeight="1" ht="18.75">
      <c r="A8" s="1"/>
      <c r="B8" s="63"/>
      <c r="C8" s="2"/>
      <c r="D8" s="69" t="s">
        <v>35</v>
      </c>
      <c r="E8" s="81" t="s">
        <v>58</v>
      </c>
      <c r="F8" s="2"/>
      <c r="G8" s="1"/>
      <c r="H8" s="22"/>
      <c r="I8" s="22"/>
      <c r="J8" s="22"/>
      <c r="K8" s="22"/>
      <c r="L8" s="1"/>
      <c r="M8" s="1"/>
    </row>
    <row x14ac:dyDescent="0.25" r="9" customHeight="1" ht="18.75">
      <c r="A9" s="1"/>
      <c r="B9" s="63"/>
      <c r="C9" s="2"/>
      <c r="D9" s="2"/>
      <c r="E9" s="2"/>
      <c r="F9" s="2"/>
      <c r="G9" s="1"/>
      <c r="H9" s="22"/>
      <c r="I9" s="22"/>
      <c r="J9" s="22"/>
      <c r="K9" s="22"/>
      <c r="L9" s="1"/>
      <c r="M9" s="1"/>
    </row>
    <row x14ac:dyDescent="0.25" r="10" customHeight="1" ht="18.75">
      <c r="A10" s="1"/>
      <c r="B10" s="63"/>
      <c r="C10" s="2"/>
      <c r="D10" s="2"/>
      <c r="E10" s="2"/>
      <c r="F10" s="2"/>
      <c r="G10" s="1"/>
      <c r="H10" s="22"/>
      <c r="I10" s="22"/>
      <c r="J10" s="22"/>
      <c r="K10" s="22"/>
      <c r="L10" s="1"/>
      <c r="M10" s="1"/>
    </row>
    <row x14ac:dyDescent="0.25" r="11" customHeight="1" ht="18.75" customFormat="1" s="36">
      <c r="A11" s="37" t="s">
        <v>36</v>
      </c>
      <c r="B11" s="74" t="s">
        <v>37</v>
      </c>
      <c r="C11" s="39" t="s">
        <v>38</v>
      </c>
      <c r="D11" s="39" t="s">
        <v>39</v>
      </c>
      <c r="E11" s="39" t="s">
        <v>40</v>
      </c>
      <c r="F11" s="39" t="s">
        <v>41</v>
      </c>
      <c r="G11" s="38" t="s">
        <v>42</v>
      </c>
      <c r="H11" s="40" t="s">
        <v>43</v>
      </c>
      <c r="I11" s="41"/>
      <c r="J11" s="41"/>
      <c r="K11" s="42"/>
      <c r="L11" s="43"/>
      <c r="M11" s="43"/>
    </row>
    <row x14ac:dyDescent="0.25" r="12" customHeight="1" ht="18.75">
      <c r="A12" s="3" t="s">
        <v>1</v>
      </c>
      <c r="B12" s="75" t="s">
        <v>2</v>
      </c>
      <c r="C12" s="44">
        <v>0.974</v>
      </c>
      <c r="D12" s="44">
        <v>0.9702</v>
      </c>
      <c r="E12" s="44">
        <f>IF(C12,ABS(C12-D12)/D12,"Not Run")</f>
      </c>
      <c r="F12" s="44">
        <v>0.02</v>
      </c>
      <c r="G12" s="46">
        <f>IF(E12 &lt;&gt; "Not Run", IF(F12, IF( E12&lt;=F12,"PASS","FAIL"),"No Tolerance"), "Not Run")</f>
      </c>
      <c r="H12" s="47"/>
      <c r="I12" s="47"/>
      <c r="J12" s="47"/>
      <c r="K12" s="48"/>
      <c r="L12" s="1"/>
      <c r="M12" s="1"/>
    </row>
    <row x14ac:dyDescent="0.25" r="13" customHeight="1" ht="18.75">
      <c r="A13" s="6" t="s">
        <v>3</v>
      </c>
      <c r="B13" s="29" t="s">
        <v>4</v>
      </c>
      <c r="C13" s="76">
        <v>1.56</v>
      </c>
      <c r="D13" s="76">
        <v>1.39</v>
      </c>
      <c r="E13" s="76">
        <f>IF(C13,ABS(C13-D13),"Not Run")</f>
      </c>
      <c r="F13" s="50">
        <v>0.6</v>
      </c>
      <c r="G13" s="46">
        <f>IF(E13 &lt;&gt; "Not Run", IF(F13, IF( E13&lt;=F13,"PASS","FAIL"),"No Tolerance"), "Not Run")</f>
      </c>
      <c r="H13" s="51"/>
      <c r="I13" s="51"/>
      <c r="J13" s="51"/>
      <c r="K13" s="52"/>
      <c r="L13" s="1"/>
      <c r="M13" s="1"/>
    </row>
    <row x14ac:dyDescent="0.25" r="14" customHeight="1" ht="18.75">
      <c r="A14" s="6"/>
      <c r="B14" s="29" t="s">
        <v>5</v>
      </c>
      <c r="C14" s="76">
        <v>-0.39</v>
      </c>
      <c r="D14" s="76">
        <v>-0.58</v>
      </c>
      <c r="E14" s="76">
        <f>IF(C14,ABS(C14-D14),"Not Run")</f>
      </c>
      <c r="F14" s="50">
        <v>0.6</v>
      </c>
      <c r="G14" s="46">
        <f>IF(E14 &lt;&gt; "Not Run", IF(F14, IF( E14&lt;=F14,"PASS","FAIL"),"No Tolerance"), "Not Run")</f>
      </c>
      <c r="H14" s="51"/>
      <c r="I14" s="51"/>
      <c r="J14" s="51"/>
      <c r="K14" s="52"/>
      <c r="L14" s="1"/>
      <c r="M14" s="1"/>
    </row>
    <row x14ac:dyDescent="0.25" r="15" customHeight="1" ht="18.75">
      <c r="A15" s="6" t="s">
        <v>6</v>
      </c>
      <c r="B15" s="29" t="s">
        <v>7</v>
      </c>
      <c r="C15" s="76">
        <v>4.94</v>
      </c>
      <c r="D15" s="76">
        <v>5.14</v>
      </c>
      <c r="E15" s="76">
        <f>IF(C15,ABS(C15-D15),"Not Run")</f>
      </c>
      <c r="F15" s="50">
        <v>0.6</v>
      </c>
      <c r="G15" s="46">
        <f>IF(E15 &lt;&gt; "Not Run", IF(F15, IF( E15&lt;=F15,"PASS","FAIL"),"No Tolerance"), "Not Run")</f>
      </c>
      <c r="H15" s="51"/>
      <c r="I15" s="51"/>
      <c r="J15" s="51"/>
      <c r="K15" s="52"/>
      <c r="L15" s="1"/>
      <c r="M15" s="1"/>
    </row>
    <row x14ac:dyDescent="0.25" r="16" customHeight="1" ht="18.75">
      <c r="A16" s="6" t="s">
        <v>8</v>
      </c>
      <c r="B16" s="29" t="s">
        <v>8</v>
      </c>
      <c r="C16" s="76">
        <v>262.01</v>
      </c>
      <c r="D16" s="76">
        <v>266.74</v>
      </c>
      <c r="E16" s="53">
        <f>IF(C16,ABS(C16-D16)/D16,"Not Run")</f>
      </c>
      <c r="F16" s="53">
        <v>0.03</v>
      </c>
      <c r="G16" s="46">
        <f>IF(E16 &lt;&gt; "Not Run", IF(F16, IF( E16&lt;=F16,"PASS","FAIL"),"No Tolerance"), "Not Run")</f>
      </c>
      <c r="H16" s="51"/>
      <c r="I16" s="51"/>
      <c r="J16" s="51"/>
      <c r="K16" s="52"/>
      <c r="L16" s="1"/>
      <c r="M16" s="1"/>
    </row>
    <row x14ac:dyDescent="0.25" r="17" customHeight="1" ht="18.75">
      <c r="A17" s="6" t="s">
        <v>9</v>
      </c>
      <c r="B17" s="29" t="s">
        <v>10</v>
      </c>
      <c r="C17" s="76">
        <v>79.66</v>
      </c>
      <c r="D17" s="76">
        <v>79.83</v>
      </c>
      <c r="E17" s="76">
        <f>IF(C17,ABS(C17-D17),"Not Run")</f>
      </c>
      <c r="F17" s="50">
        <v>0.6</v>
      </c>
      <c r="G17" s="46">
        <f>IF(E17 &lt;&gt; "Not Run", IF(F17, IF( E17&lt;=F17,"PASS","FAIL"),"No Tolerance"), "Not Run")</f>
      </c>
      <c r="H17" s="54"/>
      <c r="I17" s="55"/>
      <c r="J17" s="55"/>
      <c r="K17" s="56"/>
      <c r="L17" s="1"/>
      <c r="M17" s="1"/>
    </row>
    <row x14ac:dyDescent="0.25" r="18" customHeight="1" ht="18.75">
      <c r="A18" s="6"/>
      <c r="B18" s="29" t="s">
        <v>11</v>
      </c>
      <c r="C18" s="77">
        <v>79.3</v>
      </c>
      <c r="D18" s="77">
        <v>79.28</v>
      </c>
      <c r="E18" s="76">
        <f>IF(C18,ABS(C18-D18),"Not Run")</f>
      </c>
      <c r="F18" s="50">
        <v>0.6</v>
      </c>
      <c r="G18" s="46">
        <f>IF(E18 &lt;&gt; "Not Run", IF(F18, IF( E18&lt;=F18,"PASS","FAIL"),"No Tolerance"), "Not Run")</f>
      </c>
      <c r="H18" s="51"/>
      <c r="I18" s="51"/>
      <c r="J18" s="51"/>
      <c r="K18" s="52"/>
      <c r="L18" s="1"/>
      <c r="M18" s="1"/>
    </row>
    <row x14ac:dyDescent="0.25" r="19" customHeight="1" ht="18.75">
      <c r="A19" s="6"/>
      <c r="B19" s="29" t="s">
        <v>12</v>
      </c>
      <c r="C19" s="77">
        <v>79.94</v>
      </c>
      <c r="D19" s="77">
        <v>80.15</v>
      </c>
      <c r="E19" s="76">
        <f>IF(C19,ABS(C19-D19),"Not Run")</f>
      </c>
      <c r="F19" s="50">
        <v>0.6</v>
      </c>
      <c r="G19" s="46">
        <f>IF(E19 &lt;&gt; "Not Run", IF(F19, IF( E19&lt;=F19,"PASS","FAIL"),"No Tolerance"), "Not Run")</f>
      </c>
      <c r="H19" s="51"/>
      <c r="I19" s="51"/>
      <c r="J19" s="51"/>
      <c r="K19" s="52"/>
      <c r="L19" s="1"/>
      <c r="M19" s="1"/>
    </row>
    <row x14ac:dyDescent="0.25" r="20" customHeight="1" ht="18.75">
      <c r="A20" s="6"/>
      <c r="B20" s="29" t="s">
        <v>13</v>
      </c>
      <c r="C20" s="77">
        <v>80.11</v>
      </c>
      <c r="D20" s="77">
        <v>80.38</v>
      </c>
      <c r="E20" s="76">
        <f>IF(C20,ABS(C20-D20),"Not Run")</f>
      </c>
      <c r="F20" s="50">
        <v>0.6</v>
      </c>
      <c r="G20" s="46">
        <f>IF(E20 &lt;&gt; "Not Run", IF(F20, IF( E20&lt;=F20,"PASS","FAIL"),"No Tolerance"), "Not Run")</f>
      </c>
      <c r="H20" s="51"/>
      <c r="I20" s="51"/>
      <c r="J20" s="51"/>
      <c r="K20" s="52"/>
      <c r="L20" s="1"/>
      <c r="M20" s="1"/>
    </row>
    <row x14ac:dyDescent="0.25" r="21" customHeight="1" ht="18.75">
      <c r="A21" s="6"/>
      <c r="B21" s="29" t="s">
        <v>14</v>
      </c>
      <c r="C21" s="77">
        <v>79.63</v>
      </c>
      <c r="D21" s="77">
        <v>79.97</v>
      </c>
      <c r="E21" s="76">
        <f>IF(C21,ABS(C21-D21),"Not Run")</f>
      </c>
      <c r="F21" s="50">
        <v>0.6</v>
      </c>
      <c r="G21" s="46">
        <f>IF(E21 &lt;&gt; "Not Run", IF(F21, IF( E21&lt;=F21,"PASS","FAIL"),"No Tolerance"), "Not Run")</f>
      </c>
      <c r="H21" s="51"/>
      <c r="I21" s="51"/>
      <c r="J21" s="51"/>
      <c r="K21" s="52"/>
      <c r="L21" s="1"/>
      <c r="M21" s="1"/>
    </row>
    <row x14ac:dyDescent="0.25" r="22" customHeight="1" ht="18.75">
      <c r="A22" s="6"/>
      <c r="B22" s="29" t="s">
        <v>15</v>
      </c>
      <c r="C22" s="77">
        <v>79.97</v>
      </c>
      <c r="D22" s="77">
        <v>80.24</v>
      </c>
      <c r="E22" s="76">
        <f>IF(C22,ABS(C22-D22),"Not Run")</f>
      </c>
      <c r="F22" s="50">
        <v>0.6</v>
      </c>
      <c r="G22" s="46">
        <f>IF(E22 &lt;&gt; "Not Run", IF(F22, IF( E22&lt;=F22,"PASS","FAIL"),"No Tolerance"), "Not Run")</f>
      </c>
      <c r="H22" s="51"/>
      <c r="I22" s="51"/>
      <c r="J22" s="51"/>
      <c r="K22" s="52"/>
      <c r="L22" s="1"/>
      <c r="M22" s="1"/>
    </row>
    <row x14ac:dyDescent="0.25" r="23" customHeight="1" ht="18.75">
      <c r="A23" s="9" t="s">
        <v>16</v>
      </c>
      <c r="B23" s="78" t="s">
        <v>17</v>
      </c>
      <c r="C23" s="57">
        <v>0.00042</v>
      </c>
      <c r="D23" s="53">
        <v>0.0003</v>
      </c>
      <c r="E23" s="76">
        <f>IF(C23,ABS(C23-D23),"Not Run")</f>
      </c>
      <c r="F23" s="58">
        <v>0.005</v>
      </c>
      <c r="G23" s="46">
        <f>IF(E23 &lt;&gt; "Not Run", IF(F23, IF( E23&lt;=F23,"PASS","FAIL"),"No Tolerance"), "Not Run")</f>
      </c>
      <c r="H23" s="54"/>
      <c r="I23" s="55"/>
      <c r="J23" s="55"/>
      <c r="K23" s="56"/>
      <c r="L23" s="1"/>
      <c r="M23" s="1"/>
    </row>
    <row x14ac:dyDescent="0.25" r="24" customHeight="1" ht="18.75">
      <c r="A24" s="6" t="s">
        <v>18</v>
      </c>
      <c r="B24" s="29" t="s">
        <v>19</v>
      </c>
      <c r="C24" s="53">
        <v>0.531</v>
      </c>
      <c r="D24" s="84">
        <v>0.5105</v>
      </c>
      <c r="E24" s="53">
        <f>IF(C24,ABS(C24-D24),"Not Run")</f>
      </c>
      <c r="F24" s="53">
        <v>0.08</v>
      </c>
      <c r="G24" s="46">
        <f>IF(E24 &lt;&gt; "Not Run", IF(F24, IF( E24&lt;=F24,"PASS","FAIL"),"No Tolerance"), "Not Run")</f>
      </c>
      <c r="H24" s="54"/>
      <c r="I24" s="55"/>
      <c r="J24" s="55"/>
      <c r="K24" s="56"/>
      <c r="L24" s="1"/>
      <c r="M24" s="1"/>
    </row>
    <row x14ac:dyDescent="0.25" r="25" customHeight="1" ht="18.75">
      <c r="A25" s="6"/>
      <c r="B25" s="29" t="s">
        <v>20</v>
      </c>
      <c r="C25" s="53">
        <v>0.161</v>
      </c>
      <c r="D25" s="53">
        <v>0.1459</v>
      </c>
      <c r="E25" s="53">
        <f>IF(C25,ABS(C25-D25),"Not Run")</f>
      </c>
      <c r="F25" s="53">
        <v>0.08</v>
      </c>
      <c r="G25" s="46">
        <f>IF(E25 &lt;&gt; "Not Run", IF(F25, IF( E25&lt;=F25,"PASS","FAIL"),"No Tolerance"), "Not Run")</f>
      </c>
      <c r="H25" s="54"/>
      <c r="I25" s="55"/>
      <c r="J25" s="55"/>
      <c r="K25" s="56"/>
      <c r="L25" s="1"/>
      <c r="M25" s="1"/>
    </row>
    <row x14ac:dyDescent="0.25" r="26" customHeight="1" ht="18.75">
      <c r="A26" s="6"/>
      <c r="B26" s="29" t="s">
        <v>21</v>
      </c>
      <c r="C26" s="53">
        <v>0.113</v>
      </c>
      <c r="D26" s="53">
        <v>0.1083</v>
      </c>
      <c r="E26" s="53">
        <f>IF(C26,ABS(C26-D26),"Not Run")</f>
      </c>
      <c r="F26" s="53">
        <v>0.08</v>
      </c>
      <c r="G26" s="46">
        <f>IF(E26 &lt;&gt; "Not Run", IF(F26, IF( E26&lt;=F26,"PASS","FAIL"),"No Tolerance"), "Not Run")</f>
      </c>
      <c r="H26" s="54"/>
      <c r="I26" s="55"/>
      <c r="J26" s="55"/>
      <c r="K26" s="56"/>
      <c r="L26" s="1"/>
      <c r="M26" s="1"/>
    </row>
    <row x14ac:dyDescent="0.25" r="27" customHeight="1" ht="18.75">
      <c r="A27" s="6"/>
      <c r="B27" s="29" t="s">
        <v>22</v>
      </c>
      <c r="C27" s="53">
        <v>0.01</v>
      </c>
      <c r="D27" s="53">
        <v>0.0225</v>
      </c>
      <c r="E27" s="53">
        <f>IF(C27,ABS(C27-D27),"Not Run")</f>
      </c>
      <c r="F27" s="53">
        <v>0.08</v>
      </c>
      <c r="G27" s="46">
        <f>IF(E27 &lt;&gt; "Not Run", IF(F27, IF( E27&lt;=F27,"PASS","FAIL"),"No Tolerance"), "Not Run")</f>
      </c>
      <c r="H27" s="54"/>
      <c r="I27" s="55"/>
      <c r="J27" s="55"/>
      <c r="K27" s="56"/>
      <c r="L27" s="1"/>
      <c r="M27" s="1"/>
    </row>
    <row x14ac:dyDescent="0.25" r="28" customHeight="1" ht="18.75">
      <c r="A28" s="6"/>
      <c r="B28" s="29" t="s">
        <v>23</v>
      </c>
      <c r="C28" s="53">
        <v>0.52</v>
      </c>
      <c r="D28" s="53">
        <v>0.5085</v>
      </c>
      <c r="E28" s="53">
        <f>IF(C28,ABS(C28-D28),"Not Run")</f>
      </c>
      <c r="F28" s="53">
        <v>0.08</v>
      </c>
      <c r="G28" s="46">
        <f>IF(E28 &lt;&gt; "Not Run", IF(F28, IF( E28&lt;=F28,"PASS","FAIL"),"No Tolerance"), "Not Run")</f>
      </c>
      <c r="H28" s="54"/>
      <c r="I28" s="55"/>
      <c r="J28" s="55"/>
      <c r="K28" s="56"/>
      <c r="L28" s="1"/>
      <c r="M28" s="1"/>
    </row>
    <row x14ac:dyDescent="0.25" r="29" customHeight="1" ht="18.75">
      <c r="A29" s="6"/>
      <c r="B29" s="29" t="s">
        <v>24</v>
      </c>
      <c r="C29" s="53">
        <v>0.2</v>
      </c>
      <c r="D29" s="53">
        <v>0.1983</v>
      </c>
      <c r="E29" s="53">
        <f>IF(C29,ABS(C29-D29),"Not Run")</f>
      </c>
      <c r="F29" s="53">
        <v>0.08</v>
      </c>
      <c r="G29" s="46">
        <f>IF(E29 &lt;&gt; "Not Run", IF(F29, IF( E29&lt;=F29,"PASS","FAIL"),"No Tolerance"), "Not Run")</f>
      </c>
      <c r="H29" s="54"/>
      <c r="I29" s="55"/>
      <c r="J29" s="55"/>
      <c r="K29" s="56"/>
      <c r="L29" s="1"/>
      <c r="M29" s="1"/>
    </row>
    <row x14ac:dyDescent="0.25" r="30" customHeight="1" ht="18.75">
      <c r="A30" s="6"/>
      <c r="B30" s="29" t="s">
        <v>25</v>
      </c>
      <c r="C30" s="53">
        <v>0.074</v>
      </c>
      <c r="D30" s="53">
        <v>0.073</v>
      </c>
      <c r="E30" s="53">
        <f>IF(C30,ABS(C30-D30),"Not Run")</f>
      </c>
      <c r="F30" s="53">
        <v>0.08</v>
      </c>
      <c r="G30" s="46">
        <f>IF(E30 &lt;&gt; "Not Run", IF(F30, IF( E30&lt;=F30,"PASS","FAIL"),"No Tolerance"), "Not Run")</f>
      </c>
      <c r="H30" s="54"/>
      <c r="I30" s="55"/>
      <c r="J30" s="55"/>
      <c r="K30" s="56"/>
      <c r="L30" s="1"/>
      <c r="M30" s="1"/>
    </row>
    <row x14ac:dyDescent="0.25" r="31" customHeight="1" ht="18.75">
      <c r="A31" s="6"/>
      <c r="B31" s="29" t="s">
        <v>26</v>
      </c>
      <c r="C31" s="53">
        <v>0.047</v>
      </c>
      <c r="D31" s="53">
        <v>0.0119</v>
      </c>
      <c r="E31" s="53">
        <f>IF(C31,ABS(C31-D31),"Not Run")</f>
      </c>
      <c r="F31" s="53">
        <v>0.08</v>
      </c>
      <c r="G31" s="46">
        <f>IF(E31 &lt;&gt; "Not Run", IF(F31, IF( E31&lt;=F31,"PASS","FAIL"),"No Tolerance"), "Not Run")</f>
      </c>
      <c r="H31" s="54"/>
      <c r="I31" s="55"/>
      <c r="J31" s="55"/>
      <c r="K31" s="56"/>
      <c r="L31" s="1"/>
      <c r="M31" s="1"/>
    </row>
    <row x14ac:dyDescent="0.25" r="32" customHeight="1" ht="18.75">
      <c r="A32" s="6" t="s">
        <v>27</v>
      </c>
      <c r="B32" s="29" t="s">
        <v>19</v>
      </c>
      <c r="C32" s="53">
        <v>0.6921</v>
      </c>
      <c r="D32" s="53">
        <v>0.718</v>
      </c>
      <c r="E32" s="53">
        <f>IF(C32,ABS(C32-D32),"Not Run")</f>
      </c>
      <c r="F32" s="53">
        <v>0.08</v>
      </c>
      <c r="G32" s="46">
        <f>IF(E32 &lt;&gt; "Not Run", IF(F32, IF( E32&lt;=F32,"PASS","FAIL"),"No Tolerance"), "Not Run")</f>
      </c>
      <c r="H32" s="54"/>
      <c r="I32" s="55"/>
      <c r="J32" s="55"/>
      <c r="K32" s="56"/>
      <c r="L32" s="1"/>
      <c r="M32" s="1"/>
    </row>
    <row x14ac:dyDescent="0.25" r="33" customHeight="1" ht="18.75">
      <c r="A33" s="6"/>
      <c r="B33" s="29" t="s">
        <v>20</v>
      </c>
      <c r="C33" s="53">
        <v>0.1911</v>
      </c>
      <c r="D33" s="53">
        <v>0.2351</v>
      </c>
      <c r="E33" s="53">
        <f>IF(C33,ABS(C33-D33),"Not Run")</f>
      </c>
      <c r="F33" s="53">
        <v>0.08</v>
      </c>
      <c r="G33" s="46">
        <f>IF(E33 &lt;&gt; "Not Run", IF(F33, IF( E33&lt;=F33,"PASS","FAIL"),"No Tolerance"), "Not Run")</f>
      </c>
      <c r="H33" s="54"/>
      <c r="I33" s="55"/>
      <c r="J33" s="55"/>
      <c r="K33" s="56"/>
      <c r="L33" s="1"/>
      <c r="M33" s="1"/>
    </row>
    <row x14ac:dyDescent="0.25" r="34" customHeight="1" ht="18.75">
      <c r="A34" s="6"/>
      <c r="B34" s="29" t="s">
        <v>21</v>
      </c>
      <c r="C34" s="53">
        <v>0.0421</v>
      </c>
      <c r="D34" s="53">
        <v>0.0505</v>
      </c>
      <c r="E34" s="53">
        <f>IF(C34,ABS(C34-D34),"Not Run")</f>
      </c>
      <c r="F34" s="53">
        <v>0.08</v>
      </c>
      <c r="G34" s="46">
        <f>IF(E34 &lt;&gt; "Not Run", IF(F34, IF( E34&lt;=F34,"PASS","FAIL"),"No Tolerance"), "Not Run")</f>
      </c>
      <c r="H34" s="54"/>
      <c r="I34" s="55"/>
      <c r="J34" s="55"/>
      <c r="K34" s="56"/>
      <c r="L34" s="1"/>
      <c r="M34" s="1"/>
    </row>
    <row x14ac:dyDescent="0.25" r="35" customHeight="1" ht="18.75">
      <c r="A35" s="6"/>
      <c r="B35" s="29" t="s">
        <v>22</v>
      </c>
      <c r="C35" s="53">
        <v>0.0731</v>
      </c>
      <c r="D35" s="53">
        <v>0.0915</v>
      </c>
      <c r="E35" s="53">
        <f>IF(C35,ABS(C35-D35),"Not Run")</f>
      </c>
      <c r="F35" s="53">
        <v>0.08</v>
      </c>
      <c r="G35" s="46">
        <f>IF(E35 &lt;&gt; "Not Run", IF(F35, IF( E35&lt;=F35,"PASS","FAIL"),"No Tolerance"), "Not Run")</f>
      </c>
      <c r="H35" s="54"/>
      <c r="I35" s="55"/>
      <c r="J35" s="55"/>
      <c r="K35" s="56"/>
      <c r="L35" s="1"/>
      <c r="M35" s="1"/>
    </row>
    <row x14ac:dyDescent="0.25" r="36" customHeight="1" ht="18.75">
      <c r="A36" s="6"/>
      <c r="B36" s="29" t="s">
        <v>23</v>
      </c>
      <c r="C36" s="53">
        <v>0.6572</v>
      </c>
      <c r="D36" s="53">
        <v>0.6236</v>
      </c>
      <c r="E36" s="53">
        <f>IF(C36,ABS(C36-D36),"Not Run")</f>
      </c>
      <c r="F36" s="53">
        <v>0.08</v>
      </c>
      <c r="G36" s="46">
        <f>IF(E36 &lt;&gt; "Not Run", IF(F36, IF( E36&lt;=F36,"PASS","FAIL"),"No Tolerance"), "Not Run")</f>
      </c>
      <c r="H36" s="54"/>
      <c r="I36" s="55"/>
      <c r="J36" s="55"/>
      <c r="K36" s="56"/>
      <c r="L36" s="1"/>
      <c r="M36" s="1"/>
    </row>
    <row x14ac:dyDescent="0.25" r="37" customHeight="1" ht="18.75">
      <c r="A37" s="6"/>
      <c r="B37" s="29" t="s">
        <v>24</v>
      </c>
      <c r="C37" s="53">
        <v>0.1814</v>
      </c>
      <c r="D37" s="53">
        <v>0.2238</v>
      </c>
      <c r="E37" s="53">
        <f>IF(C37,ABS(C37-D37),"Not Run")</f>
      </c>
      <c r="F37" s="53">
        <v>0.08</v>
      </c>
      <c r="G37" s="46">
        <f>IF(E37 &lt;&gt; "Not Run", IF(F37, IF( E37&lt;=F37,"PASS","FAIL"),"No Tolerance"), "Not Run")</f>
      </c>
      <c r="H37" s="54"/>
      <c r="I37" s="55"/>
      <c r="J37" s="55"/>
      <c r="K37" s="56"/>
      <c r="L37" s="1"/>
      <c r="M37" s="1"/>
    </row>
    <row x14ac:dyDescent="0.25" r="38" customHeight="1" ht="18.75">
      <c r="A38" s="6"/>
      <c r="B38" s="29" t="s">
        <v>25</v>
      </c>
      <c r="C38" s="53">
        <v>0.142</v>
      </c>
      <c r="D38" s="53">
        <v>0.0644</v>
      </c>
      <c r="E38" s="53">
        <f>IF(C38,ABS(C38-D38),"Not Run")</f>
      </c>
      <c r="F38" s="53">
        <v>0.08</v>
      </c>
      <c r="G38" s="46">
        <f>IF(E38 &lt;&gt; "Not Run", IF(F38, IF( E38&lt;=F38,"PASS","FAIL"),"No Tolerance"), "Not Run")</f>
      </c>
      <c r="H38" s="54"/>
      <c r="I38" s="55"/>
      <c r="J38" s="55"/>
      <c r="K38" s="56"/>
      <c r="L38" s="1"/>
      <c r="M38" s="1"/>
    </row>
    <row x14ac:dyDescent="0.25" r="39" customHeight="1" ht="18.75">
      <c r="A39" s="11"/>
      <c r="B39" s="79" t="s">
        <v>26</v>
      </c>
      <c r="C39" s="59">
        <v>0.1138</v>
      </c>
      <c r="D39" s="59">
        <v>0.1151</v>
      </c>
      <c r="E39" s="53">
        <f>IF(C39,ABS(C39-D39),"Not Run")</f>
      </c>
      <c r="F39" s="53">
        <v>0.08</v>
      </c>
      <c r="G39" s="46">
        <f>IF(E39 &lt;&gt; "Not Run", IF(F39, IF( E39&lt;=F39,"PASS","FAIL"),"No Tolerance"), "Not Run")</f>
      </c>
      <c r="H39" s="54"/>
      <c r="I39" s="55"/>
      <c r="J39" s="55"/>
      <c r="K39" s="56"/>
      <c r="L39" s="1"/>
      <c r="M39" s="1"/>
    </row>
  </sheetData>
  <mergeCells count="30">
    <mergeCell ref="E1:M3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H38:K38"/>
    <mergeCell ref="H39:K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9"/>
  <sheetViews>
    <sheetView workbookViewId="0"/>
  </sheetViews>
  <sheetFormatPr defaultRowHeight="15" x14ac:dyDescent="0.25"/>
  <cols>
    <col min="1" max="1" style="13" width="45.57642857142857" customWidth="1" bestFit="1"/>
    <col min="2" max="2" style="80" width="45.29071428571429" customWidth="1" bestFit="1"/>
    <col min="3" max="3" style="14" width="13.576428571428572" customWidth="1" bestFit="1"/>
    <col min="4" max="4" style="14" width="20.290714285714284" customWidth="1" bestFit="1"/>
    <col min="5" max="5" style="14" width="14.290714285714287" customWidth="1" bestFit="1"/>
    <col min="6" max="6" style="14" width="13.43357142857143" customWidth="1" bestFit="1"/>
    <col min="7" max="7" style="13" width="12.290714285714287" customWidth="1" bestFit="1"/>
    <col min="8" max="8" style="60" width="13.576428571428572" customWidth="1" bestFit="1"/>
    <col min="9" max="9" style="60" width="13.576428571428572" customWidth="1" bestFit="1"/>
    <col min="10" max="10" style="60" width="13.576428571428572" customWidth="1" bestFit="1"/>
    <col min="11" max="11" style="60" width="13.576428571428572" customWidth="1" bestFit="1"/>
    <col min="12" max="12" style="13" width="13.576428571428572" customWidth="1" bestFit="1"/>
    <col min="13" max="13" style="13" width="13.576428571428572" customWidth="1" bestFit="1"/>
  </cols>
  <sheetData>
    <row x14ac:dyDescent="0.25" r="1" customHeight="1" ht="18.75">
      <c r="A1" s="15" t="s">
        <v>28</v>
      </c>
      <c r="B1" s="29" t="s">
        <v>54</v>
      </c>
      <c r="C1" s="2"/>
      <c r="D1" s="61" t="s">
        <v>29</v>
      </c>
      <c r="E1" s="62" t="s">
        <v>45</v>
      </c>
      <c r="F1" s="18"/>
      <c r="G1" s="19"/>
      <c r="H1" s="19"/>
      <c r="I1" s="19"/>
      <c r="J1" s="19"/>
      <c r="K1" s="19"/>
      <c r="L1" s="19"/>
      <c r="M1" s="20"/>
    </row>
    <row x14ac:dyDescent="0.25" r="2" customHeight="1" ht="18.75">
      <c r="A2" s="1"/>
      <c r="B2" s="63"/>
      <c r="C2" s="2"/>
      <c r="D2" s="64"/>
      <c r="E2" s="65"/>
      <c r="F2" s="2"/>
      <c r="G2" s="1"/>
      <c r="H2" s="22"/>
      <c r="I2" s="22"/>
      <c r="J2" s="22"/>
      <c r="K2" s="22"/>
      <c r="L2" s="1"/>
      <c r="M2" s="23"/>
    </row>
    <row x14ac:dyDescent="0.25" r="3" customHeight="1" ht="18.75">
      <c r="A3" s="15" t="s">
        <v>30</v>
      </c>
      <c r="B3" s="66" t="s">
        <v>46</v>
      </c>
      <c r="C3" s="2"/>
      <c r="D3" s="67"/>
      <c r="E3" s="68"/>
      <c r="F3" s="26"/>
      <c r="G3" s="25"/>
      <c r="H3" s="25"/>
      <c r="I3" s="25"/>
      <c r="J3" s="25"/>
      <c r="K3" s="25"/>
      <c r="L3" s="25"/>
      <c r="M3" s="27"/>
    </row>
    <row x14ac:dyDescent="0.25" r="4" customHeight="1" ht="18.75">
      <c r="A4" s="28" t="s">
        <v>31</v>
      </c>
      <c r="B4" s="29" t="s">
        <v>47</v>
      </c>
      <c r="C4" s="2"/>
      <c r="D4" s="2"/>
      <c r="E4" s="2"/>
      <c r="F4" s="2"/>
      <c r="G4" s="1"/>
      <c r="H4" s="22"/>
      <c r="I4" s="22"/>
      <c r="J4" s="22"/>
      <c r="K4" s="22"/>
      <c r="L4" s="1"/>
      <c r="M4" s="1"/>
    </row>
    <row x14ac:dyDescent="0.25" r="5" customHeight="1" ht="18.75">
      <c r="A5" s="28" t="s">
        <v>32</v>
      </c>
      <c r="B5" s="29">
        <v>45547</v>
      </c>
      <c r="C5" s="2"/>
      <c r="D5" s="2"/>
      <c r="E5" s="2"/>
      <c r="F5" s="30"/>
      <c r="G5" s="31"/>
      <c r="H5" s="31"/>
      <c r="I5" s="31"/>
      <c r="J5" s="31"/>
      <c r="K5" s="31"/>
      <c r="L5" s="31"/>
      <c r="M5" s="31"/>
    </row>
    <row x14ac:dyDescent="0.25" r="6" customHeight="1" ht="18.75">
      <c r="A6" s="1"/>
      <c r="B6" s="63"/>
      <c r="C6" s="2"/>
      <c r="D6" s="69" t="s">
        <v>33</v>
      </c>
      <c r="E6" s="70" t="s">
        <v>48</v>
      </c>
      <c r="F6" s="2"/>
      <c r="G6" s="1"/>
      <c r="H6" s="22"/>
      <c r="I6" s="22"/>
      <c r="J6" s="22"/>
      <c r="K6" s="22"/>
      <c r="L6" s="1"/>
      <c r="M6" s="1"/>
    </row>
    <row x14ac:dyDescent="0.25" r="7" customHeight="1" ht="18.75">
      <c r="A7" s="1"/>
      <c r="B7" s="63"/>
      <c r="C7" s="2"/>
      <c r="D7" s="71" t="s">
        <v>34</v>
      </c>
      <c r="E7" s="83">
        <v>45440</v>
      </c>
      <c r="F7" s="34"/>
      <c r="G7" s="34"/>
      <c r="H7" s="22"/>
      <c r="I7" s="22"/>
      <c r="J7" s="22"/>
      <c r="K7" s="22"/>
      <c r="L7" s="1"/>
      <c r="M7" s="1"/>
    </row>
    <row x14ac:dyDescent="0.25" r="8" customHeight="1" ht="18.75">
      <c r="A8" s="1"/>
      <c r="B8" s="63"/>
      <c r="C8" s="2"/>
      <c r="D8" s="69" t="s">
        <v>35</v>
      </c>
      <c r="E8" s="81" t="s">
        <v>55</v>
      </c>
      <c r="F8" s="2"/>
      <c r="G8" s="1"/>
      <c r="H8" s="22"/>
      <c r="I8" s="22"/>
      <c r="J8" s="22"/>
      <c r="K8" s="22"/>
      <c r="L8" s="1"/>
      <c r="M8" s="1"/>
    </row>
    <row x14ac:dyDescent="0.25" r="9" customHeight="1" ht="18.75">
      <c r="A9" s="1"/>
      <c r="B9" s="63"/>
      <c r="C9" s="2"/>
      <c r="D9" s="2"/>
      <c r="E9" s="2"/>
      <c r="F9" s="2"/>
      <c r="G9" s="1"/>
      <c r="H9" s="22"/>
      <c r="I9" s="22"/>
      <c r="J9" s="22"/>
      <c r="K9" s="22"/>
      <c r="L9" s="1"/>
      <c r="M9" s="1"/>
    </row>
    <row x14ac:dyDescent="0.25" r="10" customHeight="1" ht="18.75">
      <c r="A10" s="1"/>
      <c r="B10" s="63"/>
      <c r="C10" s="2"/>
      <c r="D10" s="2"/>
      <c r="E10" s="2"/>
      <c r="F10" s="2"/>
      <c r="G10" s="1"/>
      <c r="H10" s="22"/>
      <c r="I10" s="22"/>
      <c r="J10" s="22"/>
      <c r="K10" s="22"/>
      <c r="L10" s="1"/>
      <c r="M10" s="1"/>
    </row>
    <row x14ac:dyDescent="0.25" r="11" customHeight="1" ht="18.75" customFormat="1" s="36">
      <c r="A11" s="37" t="s">
        <v>36</v>
      </c>
      <c r="B11" s="74" t="s">
        <v>37</v>
      </c>
      <c r="C11" s="39" t="s">
        <v>38</v>
      </c>
      <c r="D11" s="39" t="s">
        <v>39</v>
      </c>
      <c r="E11" s="39" t="s">
        <v>40</v>
      </c>
      <c r="F11" s="39" t="s">
        <v>41</v>
      </c>
      <c r="G11" s="38" t="s">
        <v>42</v>
      </c>
      <c r="H11" s="40" t="s">
        <v>43</v>
      </c>
      <c r="I11" s="41"/>
      <c r="J11" s="41"/>
      <c r="K11" s="42"/>
      <c r="L11" s="43"/>
      <c r="M11" s="43"/>
    </row>
    <row x14ac:dyDescent="0.25" r="12" customHeight="1" ht="18.75">
      <c r="A12" s="3" t="s">
        <v>1</v>
      </c>
      <c r="B12" s="75" t="s">
        <v>2</v>
      </c>
      <c r="C12" s="44">
        <v>0.9648</v>
      </c>
      <c r="D12" s="44">
        <v>0.9618</v>
      </c>
      <c r="E12" s="44">
        <f>IF(C12,ABS(C12-D12)/D12,"Not Run")</f>
      </c>
      <c r="F12" s="44">
        <v>0.02</v>
      </c>
      <c r="G12" s="46">
        <f>IF(E12 &lt;&gt; "Not Run", IF(F12, IF( E12&lt;=F12,"PASS","FAIL"),"No Tolerance"), "Not Run")</f>
      </c>
      <c r="H12" s="47"/>
      <c r="I12" s="47"/>
      <c r="J12" s="47"/>
      <c r="K12" s="48"/>
      <c r="L12" s="1"/>
      <c r="M12" s="1"/>
    </row>
    <row x14ac:dyDescent="0.25" r="13" customHeight="1" ht="18.75">
      <c r="A13" s="6" t="s">
        <v>3</v>
      </c>
      <c r="B13" s="29" t="s">
        <v>4</v>
      </c>
      <c r="C13" s="76">
        <v>1.86</v>
      </c>
      <c r="D13" s="76">
        <v>2.06</v>
      </c>
      <c r="E13" s="76">
        <f>IF(C13,ABS(C13-D13),"Not Run")</f>
      </c>
      <c r="F13" s="50">
        <v>0.6</v>
      </c>
      <c r="G13" s="46">
        <f>IF(E13 &lt;&gt; "Not Run", IF(F13, IF( E13&lt;=F13,"PASS","FAIL"),"No Tolerance"), "Not Run")</f>
      </c>
      <c r="H13" s="51"/>
      <c r="I13" s="51"/>
      <c r="J13" s="51"/>
      <c r="K13" s="52"/>
      <c r="L13" s="1"/>
      <c r="M13" s="1"/>
    </row>
    <row x14ac:dyDescent="0.25" r="14" customHeight="1" ht="18.75">
      <c r="A14" s="6"/>
      <c r="B14" s="29" t="s">
        <v>5</v>
      </c>
      <c r="C14" s="76">
        <v>1.27</v>
      </c>
      <c r="D14" s="76">
        <v>1.41</v>
      </c>
      <c r="E14" s="76">
        <f>IF(C14,ABS(C14-D14),"Not Run")</f>
      </c>
      <c r="F14" s="50">
        <v>0.6</v>
      </c>
      <c r="G14" s="46">
        <f>IF(E14 &lt;&gt; "Not Run", IF(F14, IF( E14&lt;=F14,"PASS","FAIL"),"No Tolerance"), "Not Run")</f>
      </c>
      <c r="H14" s="51"/>
      <c r="I14" s="51"/>
      <c r="J14" s="51"/>
      <c r="K14" s="52"/>
      <c r="L14" s="1"/>
      <c r="M14" s="1"/>
    </row>
    <row x14ac:dyDescent="0.25" r="15" customHeight="1" ht="18.75">
      <c r="A15" s="6" t="s">
        <v>6</v>
      </c>
      <c r="B15" s="29" t="s">
        <v>7</v>
      </c>
      <c r="C15" s="76">
        <v>5.53</v>
      </c>
      <c r="D15" s="76">
        <v>5.95</v>
      </c>
      <c r="E15" s="76">
        <f>IF(C15,ABS(C15-D15),"Not Run")</f>
      </c>
      <c r="F15" s="50">
        <v>0.6</v>
      </c>
      <c r="G15" s="46">
        <f>IF(E15 &lt;&gt; "Not Run", IF(F15, IF( E15&lt;=F15,"PASS","FAIL"),"No Tolerance"), "Not Run")</f>
      </c>
      <c r="H15" s="51"/>
      <c r="I15" s="51"/>
      <c r="J15" s="51"/>
      <c r="K15" s="52"/>
      <c r="L15" s="1"/>
      <c r="M15" s="1"/>
    </row>
    <row x14ac:dyDescent="0.25" r="16" customHeight="1" ht="18.75">
      <c r="A16" s="6" t="s">
        <v>8</v>
      </c>
      <c r="B16" s="29" t="s">
        <v>8</v>
      </c>
      <c r="C16" s="76">
        <v>318.96</v>
      </c>
      <c r="D16" s="76">
        <v>327.98</v>
      </c>
      <c r="E16" s="53">
        <f>IF(C16,ABS(C16-D16)/D16,"Not Run")</f>
      </c>
      <c r="F16" s="53">
        <v>0.03</v>
      </c>
      <c r="G16" s="46">
        <f>IF(E16 &lt;&gt; "Not Run", IF(F16, IF( E16&lt;=F16,"PASS","FAIL"),"No Tolerance"), "Not Run")</f>
      </c>
      <c r="H16" s="51"/>
      <c r="I16" s="51"/>
      <c r="J16" s="51"/>
      <c r="K16" s="52"/>
      <c r="L16" s="1"/>
      <c r="M16" s="1"/>
    </row>
    <row x14ac:dyDescent="0.25" r="17" customHeight="1" ht="18.75">
      <c r="A17" s="6" t="s">
        <v>9</v>
      </c>
      <c r="B17" s="29" t="s">
        <v>10</v>
      </c>
      <c r="C17" s="76">
        <v>79.7</v>
      </c>
      <c r="D17" s="76">
        <v>79.9</v>
      </c>
      <c r="E17" s="76">
        <f>IF(C17,ABS(C17-D17),"Not Run")</f>
      </c>
      <c r="F17" s="50">
        <v>0.6</v>
      </c>
      <c r="G17" s="46">
        <f>IF(E17 &lt;&gt; "Not Run", IF(F17, IF( E17&lt;=F17,"PASS","FAIL"),"No Tolerance"), "Not Run")</f>
      </c>
      <c r="H17" s="54"/>
      <c r="I17" s="55"/>
      <c r="J17" s="55"/>
      <c r="K17" s="56"/>
      <c r="L17" s="1"/>
      <c r="M17" s="1"/>
    </row>
    <row x14ac:dyDescent="0.25" r="18" customHeight="1" ht="18.75">
      <c r="A18" s="6"/>
      <c r="B18" s="29" t="s">
        <v>11</v>
      </c>
      <c r="C18" s="77">
        <v>79.98</v>
      </c>
      <c r="D18" s="77">
        <v>79.9</v>
      </c>
      <c r="E18" s="76">
        <f>IF(C18,ABS(C18-D18),"Not Run")</f>
      </c>
      <c r="F18" s="50">
        <v>0.6</v>
      </c>
      <c r="G18" s="46">
        <f>IF(E18 &lt;&gt; "Not Run", IF(F18, IF( E18&lt;=F18,"PASS","FAIL"),"No Tolerance"), "Not Run")</f>
      </c>
      <c r="H18" s="51"/>
      <c r="I18" s="51"/>
      <c r="J18" s="51"/>
      <c r="K18" s="52"/>
      <c r="L18" s="1"/>
      <c r="M18" s="1"/>
    </row>
    <row x14ac:dyDescent="0.25" r="19" customHeight="1" ht="18.75">
      <c r="A19" s="6"/>
      <c r="B19" s="29" t="s">
        <v>12</v>
      </c>
      <c r="C19" s="77">
        <v>79.87</v>
      </c>
      <c r="D19" s="77">
        <v>79.7</v>
      </c>
      <c r="E19" s="76">
        <f>IF(C19,ABS(C19-D19),"Not Run")</f>
      </c>
      <c r="F19" s="50">
        <v>0.6</v>
      </c>
      <c r="G19" s="46">
        <f>IF(E19 &lt;&gt; "Not Run", IF(F19, IF( E19&lt;=F19,"PASS","FAIL"),"No Tolerance"), "Not Run")</f>
      </c>
      <c r="H19" s="51"/>
      <c r="I19" s="51"/>
      <c r="J19" s="51"/>
      <c r="K19" s="52"/>
      <c r="L19" s="1"/>
      <c r="M19" s="1"/>
    </row>
    <row x14ac:dyDescent="0.25" r="20" customHeight="1" ht="18.75">
      <c r="A20" s="6"/>
      <c r="B20" s="29" t="s">
        <v>13</v>
      </c>
      <c r="C20" s="77">
        <v>79.97</v>
      </c>
      <c r="D20" s="77">
        <v>80.4</v>
      </c>
      <c r="E20" s="76">
        <f>IF(C20,ABS(C20-D20),"Not Run")</f>
      </c>
      <c r="F20" s="50">
        <v>0.6</v>
      </c>
      <c r="G20" s="46">
        <f>IF(E20 &lt;&gt; "Not Run", IF(F20, IF( E20&lt;=F20,"PASS","FAIL"),"No Tolerance"), "Not Run")</f>
      </c>
      <c r="H20" s="51"/>
      <c r="I20" s="51"/>
      <c r="J20" s="51"/>
      <c r="K20" s="52"/>
      <c r="L20" s="1"/>
      <c r="M20" s="1"/>
    </row>
    <row x14ac:dyDescent="0.25" r="21" customHeight="1" ht="18.75">
      <c r="A21" s="6"/>
      <c r="B21" s="29" t="s">
        <v>14</v>
      </c>
      <c r="C21" s="77">
        <v>80.1</v>
      </c>
      <c r="D21" s="77">
        <v>80.2</v>
      </c>
      <c r="E21" s="76">
        <f>IF(C21,ABS(C21-D21),"Not Run")</f>
      </c>
      <c r="F21" s="50">
        <v>0.6</v>
      </c>
      <c r="G21" s="46">
        <f>IF(E21 &lt;&gt; "Not Run", IF(F21, IF( E21&lt;=F21,"PASS","FAIL"),"No Tolerance"), "Not Run")</f>
      </c>
      <c r="H21" s="51"/>
      <c r="I21" s="51"/>
      <c r="J21" s="51"/>
      <c r="K21" s="52"/>
      <c r="L21" s="1"/>
      <c r="M21" s="1"/>
    </row>
    <row x14ac:dyDescent="0.25" r="22" customHeight="1" ht="18.75">
      <c r="A22" s="6"/>
      <c r="B22" s="29" t="s">
        <v>15</v>
      </c>
      <c r="C22" s="77">
        <v>80.2</v>
      </c>
      <c r="D22" s="77">
        <v>80.1</v>
      </c>
      <c r="E22" s="76">
        <f>IF(C22,ABS(C22-D22),"Not Run")</f>
      </c>
      <c r="F22" s="50">
        <v>0.6</v>
      </c>
      <c r="G22" s="46">
        <f>IF(E22 &lt;&gt; "Not Run", IF(F22, IF( E22&lt;=F22,"PASS","FAIL"),"No Tolerance"), "Not Run")</f>
      </c>
      <c r="H22" s="51"/>
      <c r="I22" s="51"/>
      <c r="J22" s="51"/>
      <c r="K22" s="52"/>
      <c r="L22" s="1"/>
      <c r="M22" s="1"/>
    </row>
    <row x14ac:dyDescent="0.25" r="23" customHeight="1" ht="18.75">
      <c r="A23" s="9" t="s">
        <v>16</v>
      </c>
      <c r="B23" s="78" t="s">
        <v>17</v>
      </c>
      <c r="C23" s="57">
        <v>0.00015</v>
      </c>
      <c r="D23" s="57">
        <v>0.0003</v>
      </c>
      <c r="E23" s="76">
        <f>IF(C23,ABS(C23-D23),"Not Run")</f>
      </c>
      <c r="F23" s="58">
        <v>0.005</v>
      </c>
      <c r="G23" s="46">
        <f>IF(E23 &lt;&gt; "Not Run", IF(F23, IF( E23&lt;=F23,"PASS","FAIL"),"No Tolerance"), "Not Run")</f>
      </c>
      <c r="H23" s="54"/>
      <c r="I23" s="55"/>
      <c r="J23" s="55"/>
      <c r="K23" s="56"/>
      <c r="L23" s="1"/>
      <c r="M23" s="1"/>
    </row>
    <row x14ac:dyDescent="0.25" r="24" customHeight="1" ht="18.75">
      <c r="A24" s="6" t="s">
        <v>18</v>
      </c>
      <c r="B24" s="29" t="s">
        <v>19</v>
      </c>
      <c r="C24" s="53">
        <v>0.953</v>
      </c>
      <c r="D24" s="53">
        <v>0.942</v>
      </c>
      <c r="E24" s="53">
        <f>IF(C24,ABS(C24-D24),"Not Run")</f>
      </c>
      <c r="F24" s="53">
        <v>0.08</v>
      </c>
      <c r="G24" s="46">
        <f>IF(E24 &lt;&gt; "Not Run", IF(F24, IF( E24&lt;=F24,"PASS","FAIL"),"No Tolerance"), "Not Run")</f>
      </c>
      <c r="H24" s="54"/>
      <c r="I24" s="55"/>
      <c r="J24" s="55"/>
      <c r="K24" s="56"/>
      <c r="L24" s="1"/>
      <c r="M24" s="1"/>
    </row>
    <row x14ac:dyDescent="0.25" r="25" customHeight="1" ht="18.75">
      <c r="A25" s="6"/>
      <c r="B25" s="29" t="s">
        <v>20</v>
      </c>
      <c r="C25" s="53">
        <v>0.849</v>
      </c>
      <c r="D25" s="53">
        <v>0.848</v>
      </c>
      <c r="E25" s="53">
        <f>IF(C25,ABS(C25-D25),"Not Run")</f>
      </c>
      <c r="F25" s="53">
        <v>0.08</v>
      </c>
      <c r="G25" s="46">
        <f>IF(E25 &lt;&gt; "Not Run", IF(F25, IF( E25&lt;=F25,"PASS","FAIL"),"No Tolerance"), "Not Run")</f>
      </c>
      <c r="H25" s="54"/>
      <c r="I25" s="55"/>
      <c r="J25" s="55"/>
      <c r="K25" s="56"/>
      <c r="L25" s="1"/>
      <c r="M25" s="1"/>
    </row>
    <row x14ac:dyDescent="0.25" r="26" customHeight="1" ht="18.75">
      <c r="A26" s="6"/>
      <c r="B26" s="29" t="s">
        <v>21</v>
      </c>
      <c r="C26" s="53">
        <v>0.52</v>
      </c>
      <c r="D26" s="53">
        <v>0.4967</v>
      </c>
      <c r="E26" s="53">
        <f>IF(C26,ABS(C26-D26),"Not Run")</f>
      </c>
      <c r="F26" s="53">
        <v>0.08</v>
      </c>
      <c r="G26" s="46">
        <f>IF(E26 &lt;&gt; "Not Run", IF(F26, IF( E26&lt;=F26,"PASS","FAIL"),"No Tolerance"), "Not Run")</f>
      </c>
      <c r="H26" s="54"/>
      <c r="I26" s="55"/>
      <c r="J26" s="55"/>
      <c r="K26" s="56"/>
      <c r="L26" s="1"/>
      <c r="M26" s="1"/>
    </row>
    <row x14ac:dyDescent="0.25" r="27" customHeight="1" ht="18.75">
      <c r="A27" s="6"/>
      <c r="B27" s="29" t="s">
        <v>22</v>
      </c>
      <c r="C27" s="53">
        <v>0.0937</v>
      </c>
      <c r="D27" s="53">
        <v>0.1005</v>
      </c>
      <c r="E27" s="53">
        <f>IF(C27,ABS(C27-D27),"Not Run")</f>
      </c>
      <c r="F27" s="53">
        <v>0.08</v>
      </c>
      <c r="G27" s="46">
        <f>IF(E27 &lt;&gt; "Not Run", IF(F27, IF( E27&lt;=F27,"PASS","FAIL"),"No Tolerance"), "Not Run")</f>
      </c>
      <c r="H27" s="54"/>
      <c r="I27" s="55"/>
      <c r="J27" s="55"/>
      <c r="K27" s="56"/>
      <c r="L27" s="1"/>
      <c r="M27" s="1"/>
    </row>
    <row x14ac:dyDescent="0.25" r="28" customHeight="1" ht="18.75">
      <c r="A28" s="6"/>
      <c r="B28" s="29" t="s">
        <v>23</v>
      </c>
      <c r="C28" s="53">
        <v>0.897</v>
      </c>
      <c r="D28" s="53">
        <v>0.8915</v>
      </c>
      <c r="E28" s="53">
        <f>IF(C28,ABS(C28-D28),"Not Run")</f>
      </c>
      <c r="F28" s="53">
        <v>0.08</v>
      </c>
      <c r="G28" s="46">
        <f>IF(E28 &lt;&gt; "Not Run", IF(F28, IF( E28&lt;=F28,"PASS","FAIL"),"No Tolerance"), "Not Run")</f>
      </c>
      <c r="H28" s="54"/>
      <c r="I28" s="55"/>
      <c r="J28" s="55"/>
      <c r="K28" s="56"/>
      <c r="L28" s="1"/>
      <c r="M28" s="1"/>
    </row>
    <row x14ac:dyDescent="0.25" r="29" customHeight="1" ht="18.75">
      <c r="A29" s="6"/>
      <c r="B29" s="29" t="s">
        <v>24</v>
      </c>
      <c r="C29" s="53">
        <v>0.858</v>
      </c>
      <c r="D29" s="53">
        <v>0.82</v>
      </c>
      <c r="E29" s="53">
        <f>IF(C29,ABS(C29-D29),"Not Run")</f>
      </c>
      <c r="F29" s="53">
        <v>0.08</v>
      </c>
      <c r="G29" s="46">
        <f>IF(E29 &lt;&gt; "Not Run", IF(F29, IF( E29&lt;=F29,"PASS","FAIL"),"No Tolerance"), "Not Run")</f>
      </c>
      <c r="H29" s="54"/>
      <c r="I29" s="55"/>
      <c r="J29" s="55"/>
      <c r="K29" s="56"/>
      <c r="L29" s="1"/>
      <c r="M29" s="1"/>
    </row>
    <row x14ac:dyDescent="0.25" r="30" customHeight="1" ht="18.75">
      <c r="A30" s="6"/>
      <c r="B30" s="29" t="s">
        <v>25</v>
      </c>
      <c r="C30" s="53">
        <v>0.438</v>
      </c>
      <c r="D30" s="53">
        <v>0.4483</v>
      </c>
      <c r="E30" s="53">
        <f>IF(C30,ABS(C30-D30),"Not Run")</f>
      </c>
      <c r="F30" s="53">
        <v>0.08</v>
      </c>
      <c r="G30" s="46">
        <f>IF(E30 &lt;&gt; "Not Run", IF(F30, IF( E30&lt;=F30,"PASS","FAIL"),"No Tolerance"), "Not Run")</f>
      </c>
      <c r="H30" s="54"/>
      <c r="I30" s="55"/>
      <c r="J30" s="55"/>
      <c r="K30" s="56"/>
      <c r="L30" s="1"/>
      <c r="M30" s="1"/>
    </row>
    <row x14ac:dyDescent="0.25" r="31" customHeight="1" ht="18.75">
      <c r="A31" s="6"/>
      <c r="B31" s="29" t="s">
        <v>26</v>
      </c>
      <c r="C31" s="53">
        <v>0.179</v>
      </c>
      <c r="D31" s="53">
        <v>0.2006</v>
      </c>
      <c r="E31" s="53">
        <f>IF(C31,ABS(C31-D31),"Not Run")</f>
      </c>
      <c r="F31" s="53">
        <v>0.08</v>
      </c>
      <c r="G31" s="46">
        <f>IF(E31 &lt;&gt; "Not Run", IF(F31, IF( E31&lt;=F31,"PASS","FAIL"),"No Tolerance"), "Not Run")</f>
      </c>
      <c r="H31" s="54"/>
      <c r="I31" s="55"/>
      <c r="J31" s="55"/>
      <c r="K31" s="56"/>
      <c r="L31" s="1"/>
      <c r="M31" s="1"/>
    </row>
    <row x14ac:dyDescent="0.25" r="32" customHeight="1" ht="18.75">
      <c r="A32" s="6" t="s">
        <v>27</v>
      </c>
      <c r="B32" s="29" t="s">
        <v>19</v>
      </c>
      <c r="C32" s="53">
        <v>0.9861</v>
      </c>
      <c r="D32" s="53">
        <v>0.9888</v>
      </c>
      <c r="E32" s="53">
        <f>IF(C32,ABS(C32-D32),"Not Run")</f>
      </c>
      <c r="F32" s="53">
        <v>0.08</v>
      </c>
      <c r="G32" s="46">
        <f>IF(E32 &lt;&gt; "Not Run", IF(F32, IF( E32&lt;=F32,"PASS","FAIL"),"No Tolerance"), "Not Run")</f>
      </c>
      <c r="H32" s="54"/>
      <c r="I32" s="55"/>
      <c r="J32" s="55"/>
      <c r="K32" s="56"/>
      <c r="L32" s="1"/>
      <c r="M32" s="1"/>
    </row>
    <row x14ac:dyDescent="0.25" r="33" customHeight="1" ht="18.75">
      <c r="A33" s="6"/>
      <c r="B33" s="29" t="s">
        <v>20</v>
      </c>
      <c r="C33" s="53">
        <v>0.9349</v>
      </c>
      <c r="D33" s="53">
        <v>0.874</v>
      </c>
      <c r="E33" s="53">
        <f>IF(C33,ABS(C33-D33),"Not Run")</f>
      </c>
      <c r="F33" s="53">
        <v>0.08</v>
      </c>
      <c r="G33" s="46">
        <f>IF(E33 &lt;&gt; "Not Run", IF(F33, IF( E33&lt;=F33,"PASS","FAIL"),"No Tolerance"), "Not Run")</f>
      </c>
      <c r="H33" s="54"/>
      <c r="I33" s="55"/>
      <c r="J33" s="55"/>
      <c r="K33" s="56"/>
      <c r="L33" s="1"/>
      <c r="M33" s="1"/>
    </row>
    <row x14ac:dyDescent="0.25" r="34" customHeight="1" ht="18.75">
      <c r="A34" s="6"/>
      <c r="B34" s="29" t="s">
        <v>21</v>
      </c>
      <c r="C34" s="53">
        <v>0.6693</v>
      </c>
      <c r="D34" s="53">
        <v>0.6867</v>
      </c>
      <c r="E34" s="53">
        <f>IF(C34,ABS(C34-D34),"Not Run")</f>
      </c>
      <c r="F34" s="53">
        <v>0.08</v>
      </c>
      <c r="G34" s="46">
        <f>IF(E34 &lt;&gt; "Not Run", IF(F34, IF( E34&lt;=F34,"PASS","FAIL"),"No Tolerance"), "Not Run")</f>
      </c>
      <c r="H34" s="54"/>
      <c r="I34" s="55"/>
      <c r="J34" s="55"/>
      <c r="K34" s="56"/>
      <c r="L34" s="1"/>
      <c r="M34" s="1"/>
    </row>
    <row x14ac:dyDescent="0.25" r="35" customHeight="1" ht="18.75">
      <c r="A35" s="6"/>
      <c r="B35" s="29" t="s">
        <v>22</v>
      </c>
      <c r="C35" s="53">
        <v>0.1867</v>
      </c>
      <c r="D35" s="53">
        <v>0.2207</v>
      </c>
      <c r="E35" s="53">
        <f>IF(C35,ABS(C35-D35),"Not Run")</f>
      </c>
      <c r="F35" s="53">
        <v>0.08</v>
      </c>
      <c r="G35" s="46">
        <f>IF(E35 &lt;&gt; "Not Run", IF(F35, IF( E35&lt;=F35,"PASS","FAIL"),"No Tolerance"), "Not Run")</f>
      </c>
      <c r="H35" s="54"/>
      <c r="I35" s="55"/>
      <c r="J35" s="55"/>
      <c r="K35" s="56"/>
      <c r="L35" s="1"/>
      <c r="M35" s="1"/>
    </row>
    <row x14ac:dyDescent="0.25" r="36" customHeight="1" ht="18.75">
      <c r="A36" s="6"/>
      <c r="B36" s="29" t="s">
        <v>23</v>
      </c>
      <c r="C36" s="53">
        <v>0.9765</v>
      </c>
      <c r="D36" s="53">
        <v>0.943</v>
      </c>
      <c r="E36" s="53">
        <f>IF(C36,ABS(C36-D36),"Not Run")</f>
      </c>
      <c r="F36" s="53">
        <v>0.08</v>
      </c>
      <c r="G36" s="46">
        <f>IF(E36 &lt;&gt; "Not Run", IF(F36, IF( E36&lt;=F36,"PASS","FAIL"),"No Tolerance"), "Not Run")</f>
      </c>
      <c r="H36" s="54"/>
      <c r="I36" s="55"/>
      <c r="J36" s="55"/>
      <c r="K36" s="56"/>
      <c r="L36" s="1"/>
      <c r="M36" s="1"/>
    </row>
    <row x14ac:dyDescent="0.25" r="37" customHeight="1" ht="18.75">
      <c r="A37" s="6"/>
      <c r="B37" s="29" t="s">
        <v>24</v>
      </c>
      <c r="C37" s="53">
        <v>0.9566</v>
      </c>
      <c r="D37" s="53">
        <v>0.9524</v>
      </c>
      <c r="E37" s="53">
        <f>IF(C37,ABS(C37-D37),"Not Run")</f>
      </c>
      <c r="F37" s="53">
        <v>0.08</v>
      </c>
      <c r="G37" s="46">
        <f>IF(E37 &lt;&gt; "Not Run", IF(F37, IF( E37&lt;=F37,"PASS","FAIL"),"No Tolerance"), "Not Run")</f>
      </c>
      <c r="H37" s="54"/>
      <c r="I37" s="55"/>
      <c r="J37" s="55"/>
      <c r="K37" s="56"/>
      <c r="L37" s="1"/>
      <c r="M37" s="1"/>
    </row>
    <row x14ac:dyDescent="0.25" r="38" customHeight="1" ht="18.75">
      <c r="A38" s="6"/>
      <c r="B38" s="29" t="s">
        <v>25</v>
      </c>
      <c r="C38" s="53">
        <v>0.498</v>
      </c>
      <c r="D38" s="53">
        <v>0.5126</v>
      </c>
      <c r="E38" s="53">
        <f>IF(C38,ABS(C38-D38),"Not Run")</f>
      </c>
      <c r="F38" s="53">
        <v>0.08</v>
      </c>
      <c r="G38" s="46">
        <f>IF(E38 &lt;&gt; "Not Run", IF(F38, IF( E38&lt;=F38,"PASS","FAIL"),"No Tolerance"), "Not Run")</f>
      </c>
      <c r="H38" s="54"/>
      <c r="I38" s="55"/>
      <c r="J38" s="55"/>
      <c r="K38" s="56"/>
      <c r="L38" s="1"/>
      <c r="M38" s="1"/>
    </row>
    <row x14ac:dyDescent="0.25" r="39" customHeight="1" ht="18.75">
      <c r="A39" s="11"/>
      <c r="B39" s="79" t="s">
        <v>26</v>
      </c>
      <c r="C39" s="59">
        <v>0.2042</v>
      </c>
      <c r="D39" s="59">
        <v>0.1448</v>
      </c>
      <c r="E39" s="53">
        <f>IF(C39,ABS(C39-D39),"Not Run")</f>
      </c>
      <c r="F39" s="53">
        <v>0.08</v>
      </c>
      <c r="G39" s="46">
        <f>IF(E39 &lt;&gt; "Not Run", IF(F39, IF( E39&lt;=F39,"PASS","FAIL"),"No Tolerance"), "Not Run")</f>
      </c>
      <c r="H39" s="54"/>
      <c r="I39" s="55"/>
      <c r="J39" s="55"/>
      <c r="K39" s="56"/>
      <c r="L39" s="1"/>
      <c r="M39" s="1"/>
    </row>
  </sheetData>
  <mergeCells count="30">
    <mergeCell ref="E1:M3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H38:K38"/>
    <mergeCell ref="H39:K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9"/>
  <sheetViews>
    <sheetView workbookViewId="0"/>
  </sheetViews>
  <sheetFormatPr defaultRowHeight="15" x14ac:dyDescent="0.25"/>
  <cols>
    <col min="1" max="1" style="13" width="45.57642857142857" customWidth="1" bestFit="1"/>
    <col min="2" max="2" style="80" width="45.29071428571429" customWidth="1" bestFit="1"/>
    <col min="3" max="3" style="14" width="13.576428571428572" customWidth="1" bestFit="1"/>
    <col min="4" max="4" style="14" width="20.290714285714284" customWidth="1" bestFit="1"/>
    <col min="5" max="5" style="14" width="14.290714285714287" customWidth="1" bestFit="1"/>
    <col min="6" max="6" style="14" width="13.43357142857143" customWidth="1" bestFit="1"/>
    <col min="7" max="7" style="13" width="12.290714285714287" customWidth="1" bestFit="1"/>
    <col min="8" max="8" style="60" width="13.576428571428572" customWidth="1" bestFit="1"/>
    <col min="9" max="9" style="60" width="13.576428571428572" customWidth="1" bestFit="1"/>
    <col min="10" max="10" style="60" width="13.576428571428572" customWidth="1" bestFit="1"/>
    <col min="11" max="11" style="60" width="13.576428571428572" customWidth="1" bestFit="1"/>
    <col min="12" max="12" style="13" width="13.576428571428572" customWidth="1" bestFit="1"/>
    <col min="13" max="13" style="13" width="13.576428571428572" customWidth="1" bestFit="1"/>
  </cols>
  <sheetData>
    <row x14ac:dyDescent="0.25" r="1" customHeight="1" ht="18.75">
      <c r="A1" s="15" t="s">
        <v>28</v>
      </c>
      <c r="B1" s="29" t="s">
        <v>52</v>
      </c>
      <c r="C1" s="2"/>
      <c r="D1" s="61" t="s">
        <v>29</v>
      </c>
      <c r="E1" s="62" t="s">
        <v>45</v>
      </c>
      <c r="F1" s="18"/>
      <c r="G1" s="19"/>
      <c r="H1" s="19"/>
      <c r="I1" s="19"/>
      <c r="J1" s="19"/>
      <c r="K1" s="19"/>
      <c r="L1" s="19"/>
      <c r="M1" s="20"/>
    </row>
    <row x14ac:dyDescent="0.25" r="2" customHeight="1" ht="18.75">
      <c r="A2" s="1"/>
      <c r="B2" s="63"/>
      <c r="C2" s="2"/>
      <c r="D2" s="64"/>
      <c r="E2" s="65"/>
      <c r="F2" s="2"/>
      <c r="G2" s="1"/>
      <c r="H2" s="22"/>
      <c r="I2" s="22"/>
      <c r="J2" s="22"/>
      <c r="K2" s="22"/>
      <c r="L2" s="1"/>
      <c r="M2" s="23"/>
    </row>
    <row x14ac:dyDescent="0.25" r="3" customHeight="1" ht="18.75">
      <c r="A3" s="15" t="s">
        <v>30</v>
      </c>
      <c r="B3" s="66" t="s">
        <v>46</v>
      </c>
      <c r="C3" s="2"/>
      <c r="D3" s="67"/>
      <c r="E3" s="68"/>
      <c r="F3" s="26"/>
      <c r="G3" s="25"/>
      <c r="H3" s="25"/>
      <c r="I3" s="25"/>
      <c r="J3" s="25"/>
      <c r="K3" s="25"/>
      <c r="L3" s="25"/>
      <c r="M3" s="27"/>
    </row>
    <row x14ac:dyDescent="0.25" r="4" customHeight="1" ht="18.75">
      <c r="A4" s="28" t="s">
        <v>31</v>
      </c>
      <c r="B4" s="29" t="s">
        <v>47</v>
      </c>
      <c r="C4" s="2"/>
      <c r="D4" s="2"/>
      <c r="E4" s="2"/>
      <c r="F4" s="2"/>
      <c r="G4" s="1"/>
      <c r="H4" s="22"/>
      <c r="I4" s="22"/>
      <c r="J4" s="22"/>
      <c r="K4" s="22"/>
      <c r="L4" s="1"/>
      <c r="M4" s="1"/>
    </row>
    <row x14ac:dyDescent="0.25" r="5" customHeight="1" ht="18.75">
      <c r="A5" s="28" t="s">
        <v>32</v>
      </c>
      <c r="B5" s="29">
        <v>45547</v>
      </c>
      <c r="C5" s="2"/>
      <c r="D5" s="2"/>
      <c r="E5" s="2"/>
      <c r="F5" s="30"/>
      <c r="G5" s="31"/>
      <c r="H5" s="31"/>
      <c r="I5" s="31"/>
      <c r="J5" s="31"/>
      <c r="K5" s="31"/>
      <c r="L5" s="31"/>
      <c r="M5" s="31"/>
    </row>
    <row x14ac:dyDescent="0.25" r="6" customHeight="1" ht="18.75">
      <c r="A6" s="1"/>
      <c r="B6" s="63"/>
      <c r="C6" s="2"/>
      <c r="D6" s="69" t="s">
        <v>33</v>
      </c>
      <c r="E6" s="70" t="s">
        <v>48</v>
      </c>
      <c r="F6" s="2"/>
      <c r="G6" s="1"/>
      <c r="H6" s="22"/>
      <c r="I6" s="22"/>
      <c r="J6" s="22"/>
      <c r="K6" s="22"/>
      <c r="L6" s="1"/>
      <c r="M6" s="1"/>
    </row>
    <row x14ac:dyDescent="0.25" r="7" customHeight="1" ht="18.75">
      <c r="A7" s="1"/>
      <c r="B7" s="63"/>
      <c r="C7" s="2"/>
      <c r="D7" s="71" t="s">
        <v>34</v>
      </c>
      <c r="E7" s="72">
        <v>45440</v>
      </c>
      <c r="F7" s="34"/>
      <c r="G7" s="34"/>
      <c r="H7" s="22"/>
      <c r="I7" s="22"/>
      <c r="J7" s="22"/>
      <c r="K7" s="22"/>
      <c r="L7" s="1"/>
      <c r="M7" s="1"/>
    </row>
    <row x14ac:dyDescent="0.25" r="8" customHeight="1" ht="18.75">
      <c r="A8" s="1"/>
      <c r="B8" s="63"/>
      <c r="C8" s="2"/>
      <c r="D8" s="73" t="s">
        <v>35</v>
      </c>
      <c r="E8" s="70" t="s">
        <v>53</v>
      </c>
      <c r="F8" s="2"/>
      <c r="G8" s="1"/>
      <c r="H8" s="22"/>
      <c r="I8" s="22"/>
      <c r="J8" s="22"/>
      <c r="K8" s="22"/>
      <c r="L8" s="1"/>
      <c r="M8" s="1"/>
    </row>
    <row x14ac:dyDescent="0.25" r="9" customHeight="1" ht="18.75">
      <c r="A9" s="1"/>
      <c r="B9" s="63"/>
      <c r="C9" s="2"/>
      <c r="D9" s="2"/>
      <c r="E9" s="2"/>
      <c r="F9" s="2"/>
      <c r="G9" s="1"/>
      <c r="H9" s="22"/>
      <c r="I9" s="22"/>
      <c r="J9" s="22"/>
      <c r="K9" s="22"/>
      <c r="L9" s="1"/>
      <c r="M9" s="1"/>
    </row>
    <row x14ac:dyDescent="0.25" r="10" customHeight="1" ht="18.75">
      <c r="A10" s="1"/>
      <c r="B10" s="63"/>
      <c r="C10" s="2"/>
      <c r="D10" s="2"/>
      <c r="E10" s="2"/>
      <c r="F10" s="2"/>
      <c r="G10" s="1"/>
      <c r="H10" s="22"/>
      <c r="I10" s="22"/>
      <c r="J10" s="22"/>
      <c r="K10" s="22"/>
      <c r="L10" s="1"/>
      <c r="M10" s="1"/>
    </row>
    <row x14ac:dyDescent="0.25" r="11" customHeight="1" ht="18.75" customFormat="1" s="36">
      <c r="A11" s="37" t="s">
        <v>36</v>
      </c>
      <c r="B11" s="74" t="s">
        <v>37</v>
      </c>
      <c r="C11" s="39" t="s">
        <v>38</v>
      </c>
      <c r="D11" s="39" t="s">
        <v>39</v>
      </c>
      <c r="E11" s="39" t="s">
        <v>40</v>
      </c>
      <c r="F11" s="39" t="s">
        <v>41</v>
      </c>
      <c r="G11" s="38" t="s">
        <v>42</v>
      </c>
      <c r="H11" s="40" t="s">
        <v>43</v>
      </c>
      <c r="I11" s="41"/>
      <c r="J11" s="41"/>
      <c r="K11" s="42"/>
      <c r="L11" s="43"/>
      <c r="M11" s="43"/>
    </row>
    <row x14ac:dyDescent="0.25" r="12" customHeight="1" ht="18.75">
      <c r="A12" s="3" t="s">
        <v>1</v>
      </c>
      <c r="B12" s="75" t="s">
        <v>2</v>
      </c>
      <c r="C12" s="44">
        <v>0.9556</v>
      </c>
      <c r="D12" s="44">
        <v>0.9713</v>
      </c>
      <c r="E12" s="44">
        <f>IF(C12,ABS(C12-D12)/D12,"Not Run")</f>
      </c>
      <c r="F12" s="44">
        <v>0.02</v>
      </c>
      <c r="G12" s="46">
        <f>IF(E12 &lt;&gt; "Not Run", IF(F12, IF( E12&lt;=F12,"PASS","FAIL"),"No Tolerance"), "Not Run")</f>
      </c>
      <c r="H12" s="47"/>
      <c r="I12" s="47"/>
      <c r="J12" s="47"/>
      <c r="K12" s="48"/>
      <c r="L12" s="1"/>
      <c r="M12" s="1"/>
    </row>
    <row x14ac:dyDescent="0.25" r="13" customHeight="1" ht="18.75">
      <c r="A13" s="6" t="s">
        <v>3</v>
      </c>
      <c r="B13" s="29" t="s">
        <v>4</v>
      </c>
      <c r="C13" s="76">
        <v>-1.07</v>
      </c>
      <c r="D13" s="76">
        <v>-0.8</v>
      </c>
      <c r="E13" s="76">
        <f>IF(C13,ABS(C13-D13),"Not Run")</f>
      </c>
      <c r="F13" s="50">
        <v>0.6</v>
      </c>
      <c r="G13" s="46">
        <f>IF(E13 &lt;&gt; "Not Run", IF(F13, IF( E13&lt;=F13,"PASS","FAIL"),"No Tolerance"), "Not Run")</f>
      </c>
      <c r="H13" s="51"/>
      <c r="I13" s="51"/>
      <c r="J13" s="51"/>
      <c r="K13" s="52"/>
      <c r="L13" s="1"/>
      <c r="M13" s="1"/>
    </row>
    <row x14ac:dyDescent="0.25" r="14" customHeight="1" ht="18.75">
      <c r="A14" s="6"/>
      <c r="B14" s="29" t="s">
        <v>5</v>
      </c>
      <c r="C14" s="76">
        <v>1.86</v>
      </c>
      <c r="D14" s="76">
        <v>1.63</v>
      </c>
      <c r="E14" s="76">
        <f>IF(C14,ABS(C14-D14),"Not Run")</f>
      </c>
      <c r="F14" s="50">
        <v>0.6</v>
      </c>
      <c r="G14" s="46">
        <f>IF(E14 &lt;&gt; "Not Run", IF(F14, IF( E14&lt;=F14,"PASS","FAIL"),"No Tolerance"), "Not Run")</f>
      </c>
      <c r="H14" s="51"/>
      <c r="I14" s="51"/>
      <c r="J14" s="51"/>
      <c r="K14" s="52"/>
      <c r="L14" s="1"/>
      <c r="M14" s="1"/>
    </row>
    <row x14ac:dyDescent="0.25" r="15" customHeight="1" ht="18.75">
      <c r="A15" s="6" t="s">
        <v>6</v>
      </c>
      <c r="B15" s="29" t="s">
        <v>7</v>
      </c>
      <c r="C15" s="76">
        <v>4.96</v>
      </c>
      <c r="D15" s="76">
        <v>5.07</v>
      </c>
      <c r="E15" s="76">
        <f>IF(C15,ABS(C15-D15),"Not Run")</f>
      </c>
      <c r="F15" s="50">
        <v>0.6</v>
      </c>
      <c r="G15" s="46">
        <f>IF(E15 &lt;&gt; "Not Run", IF(F15, IF( E15&lt;=F15,"PASS","FAIL"),"No Tolerance"), "Not Run")</f>
      </c>
      <c r="H15" s="51"/>
      <c r="I15" s="51"/>
      <c r="J15" s="51"/>
      <c r="K15" s="52"/>
      <c r="L15" s="1"/>
      <c r="M15" s="1"/>
    </row>
    <row x14ac:dyDescent="0.25" r="16" customHeight="1" ht="18.75">
      <c r="A16" s="6" t="s">
        <v>8</v>
      </c>
      <c r="B16" s="29" t="s">
        <v>8</v>
      </c>
      <c r="C16" s="76">
        <v>297.9</v>
      </c>
      <c r="D16" s="76">
        <v>305.98</v>
      </c>
      <c r="E16" s="53">
        <f>IF(C16,ABS(C16-D16)/D16,"Not Run")</f>
      </c>
      <c r="F16" s="53">
        <v>0.03</v>
      </c>
      <c r="G16" s="46">
        <f>IF(E16 &lt;&gt; "Not Run", IF(F16, IF( E16&lt;=F16,"PASS","FAIL"),"No Tolerance"), "Not Run")</f>
      </c>
      <c r="H16" s="51"/>
      <c r="I16" s="51"/>
      <c r="J16" s="51"/>
      <c r="K16" s="52"/>
      <c r="L16" s="1"/>
      <c r="M16" s="1"/>
    </row>
    <row x14ac:dyDescent="0.25" r="17" customHeight="1" ht="18.75">
      <c r="A17" s="6" t="s">
        <v>9</v>
      </c>
      <c r="B17" s="29" t="s">
        <v>10</v>
      </c>
      <c r="C17" s="76">
        <v>79.89</v>
      </c>
      <c r="D17" s="76">
        <v>80.25</v>
      </c>
      <c r="E17" s="76">
        <f>IF(C17,ABS(C17-D17),"Not Run")</f>
      </c>
      <c r="F17" s="50">
        <v>0.6</v>
      </c>
      <c r="G17" s="46">
        <f>IF(E17 &lt;&gt; "Not Run", IF(F17, IF( E17&lt;=F17,"PASS","FAIL"),"No Tolerance"), "Not Run")</f>
      </c>
      <c r="H17" s="54"/>
      <c r="I17" s="55"/>
      <c r="J17" s="55"/>
      <c r="K17" s="56"/>
      <c r="L17" s="1"/>
      <c r="M17" s="1"/>
    </row>
    <row x14ac:dyDescent="0.25" r="18" customHeight="1" ht="18.75">
      <c r="A18" s="6"/>
      <c r="B18" s="29" t="s">
        <v>11</v>
      </c>
      <c r="C18" s="77">
        <v>79.97</v>
      </c>
      <c r="D18" s="77">
        <v>80.35</v>
      </c>
      <c r="E18" s="76">
        <f>IF(C18,ABS(C18-D18),"Not Run")</f>
      </c>
      <c r="F18" s="50">
        <v>0.6</v>
      </c>
      <c r="G18" s="46">
        <f>IF(E18 &lt;&gt; "Not Run", IF(F18, IF( E18&lt;=F18,"PASS","FAIL"),"No Tolerance"), "Not Run")</f>
      </c>
      <c r="H18" s="51"/>
      <c r="I18" s="51"/>
      <c r="J18" s="51"/>
      <c r="K18" s="52"/>
      <c r="L18" s="1"/>
      <c r="M18" s="1"/>
    </row>
    <row x14ac:dyDescent="0.25" r="19" customHeight="1" ht="18.75">
      <c r="A19" s="6"/>
      <c r="B19" s="29" t="s">
        <v>12</v>
      </c>
      <c r="C19" s="77">
        <v>79.95</v>
      </c>
      <c r="D19" s="77">
        <v>80.18</v>
      </c>
      <c r="E19" s="76">
        <f>IF(C19,ABS(C19-D19),"Not Run")</f>
      </c>
      <c r="F19" s="50">
        <v>0.6</v>
      </c>
      <c r="G19" s="46">
        <f>IF(E19 &lt;&gt; "Not Run", IF(F19, IF( E19&lt;=F19,"PASS","FAIL"),"No Tolerance"), "Not Run")</f>
      </c>
      <c r="H19" s="51"/>
      <c r="I19" s="51"/>
      <c r="J19" s="51"/>
      <c r="K19" s="52"/>
      <c r="L19" s="1"/>
      <c r="M19" s="1"/>
    </row>
    <row x14ac:dyDescent="0.25" r="20" customHeight="1" ht="18.75">
      <c r="A20" s="6"/>
      <c r="B20" s="29" t="s">
        <v>13</v>
      </c>
      <c r="C20" s="77">
        <v>80.12</v>
      </c>
      <c r="D20" s="77">
        <v>79.87</v>
      </c>
      <c r="E20" s="76">
        <f>IF(C20,ABS(C20-D20),"Not Run")</f>
      </c>
      <c r="F20" s="50">
        <v>0.6</v>
      </c>
      <c r="G20" s="46">
        <f>IF(E20 &lt;&gt; "Not Run", IF(F20, IF( E20&lt;=F20,"PASS","FAIL"),"No Tolerance"), "Not Run")</f>
      </c>
      <c r="H20" s="51"/>
      <c r="I20" s="51"/>
      <c r="J20" s="51"/>
      <c r="K20" s="52"/>
      <c r="L20" s="1"/>
      <c r="M20" s="1"/>
    </row>
    <row x14ac:dyDescent="0.25" r="21" customHeight="1" ht="18.75">
      <c r="A21" s="6"/>
      <c r="B21" s="29" t="s">
        <v>14</v>
      </c>
      <c r="C21" s="77">
        <v>80.2</v>
      </c>
      <c r="D21" s="77">
        <v>80.19</v>
      </c>
      <c r="E21" s="76">
        <f>IF(C21,ABS(C21-D21),"Not Run")</f>
      </c>
      <c r="F21" s="50">
        <v>0.6</v>
      </c>
      <c r="G21" s="46">
        <f>IF(E21 &lt;&gt; "Not Run", IF(F21, IF( E21&lt;=F21,"PASS","FAIL"),"No Tolerance"), "Not Run")</f>
      </c>
      <c r="H21" s="51"/>
      <c r="I21" s="51"/>
      <c r="J21" s="51"/>
      <c r="K21" s="52"/>
      <c r="L21" s="1"/>
      <c r="M21" s="1"/>
    </row>
    <row x14ac:dyDescent="0.25" r="22" customHeight="1" ht="18.75">
      <c r="A22" s="6"/>
      <c r="B22" s="29" t="s">
        <v>15</v>
      </c>
      <c r="C22" s="77">
        <v>80.2</v>
      </c>
      <c r="D22" s="77">
        <v>79.87</v>
      </c>
      <c r="E22" s="76">
        <f>IF(C22,ABS(C22-D22),"Not Run")</f>
      </c>
      <c r="F22" s="50">
        <v>0.6</v>
      </c>
      <c r="G22" s="46">
        <f>IF(E22 &lt;&gt; "Not Run", IF(F22, IF( E22&lt;=F22,"PASS","FAIL"),"No Tolerance"), "Not Run")</f>
      </c>
      <c r="H22" s="51"/>
      <c r="I22" s="51"/>
      <c r="J22" s="51"/>
      <c r="K22" s="52"/>
      <c r="L22" s="1"/>
      <c r="M22" s="1"/>
    </row>
    <row x14ac:dyDescent="0.25" r="23" customHeight="1" ht="18.75">
      <c r="A23" s="9" t="s">
        <v>16</v>
      </c>
      <c r="B23" s="78" t="s">
        <v>17</v>
      </c>
      <c r="C23" s="57">
        <v>0.00037</v>
      </c>
      <c r="D23" s="57">
        <v>0.00018</v>
      </c>
      <c r="E23" s="76">
        <f>IF(C23,ABS(C23-D23),"Not Run")</f>
      </c>
      <c r="F23" s="58">
        <v>0.005</v>
      </c>
      <c r="G23" s="46">
        <f>IF(E23 &lt;&gt; "Not Run", IF(F23, IF( E23&lt;=F23,"PASS","FAIL"),"No Tolerance"), "Not Run")</f>
      </c>
      <c r="H23" s="54"/>
      <c r="I23" s="55"/>
      <c r="J23" s="55"/>
      <c r="K23" s="56"/>
      <c r="L23" s="1"/>
      <c r="M23" s="1"/>
    </row>
    <row x14ac:dyDescent="0.25" r="24" customHeight="1" ht="18.75">
      <c r="A24" s="6" t="s">
        <v>18</v>
      </c>
      <c r="B24" s="29" t="s">
        <v>19</v>
      </c>
      <c r="C24" s="53">
        <v>0.902</v>
      </c>
      <c r="D24" s="53">
        <v>0.9159</v>
      </c>
      <c r="E24" s="53">
        <f>IF(C24,ABS(C24-D24),"Not Run")</f>
      </c>
      <c r="F24" s="53">
        <v>0.08</v>
      </c>
      <c r="G24" s="46">
        <f>IF(E24 &lt;&gt; "Not Run", IF(F24, IF( E24&lt;=F24,"PASS","FAIL"),"No Tolerance"), "Not Run")</f>
      </c>
      <c r="H24" s="54"/>
      <c r="I24" s="55"/>
      <c r="J24" s="55"/>
      <c r="K24" s="56"/>
      <c r="L24" s="1"/>
      <c r="M24" s="1"/>
    </row>
    <row x14ac:dyDescent="0.25" r="25" customHeight="1" ht="18.75">
      <c r="A25" s="6"/>
      <c r="B25" s="29" t="s">
        <v>20</v>
      </c>
      <c r="C25" s="53">
        <v>0.827</v>
      </c>
      <c r="D25" s="53">
        <v>0.8339</v>
      </c>
      <c r="E25" s="53">
        <f>IF(C25,ABS(C25-D25),"Not Run")</f>
      </c>
      <c r="F25" s="53">
        <v>0.08</v>
      </c>
      <c r="G25" s="46">
        <f>IF(E25 &lt;&gt; "Not Run", IF(F25, IF( E25&lt;=F25,"PASS","FAIL"),"No Tolerance"), "Not Run")</f>
      </c>
      <c r="H25" s="54"/>
      <c r="I25" s="55"/>
      <c r="J25" s="55"/>
      <c r="K25" s="56"/>
      <c r="L25" s="1"/>
      <c r="M25" s="1"/>
    </row>
    <row x14ac:dyDescent="0.25" r="26" customHeight="1" ht="18.75">
      <c r="A26" s="6"/>
      <c r="B26" s="29" t="s">
        <v>21</v>
      </c>
      <c r="C26" s="53">
        <v>0.504</v>
      </c>
      <c r="D26" s="53">
        <v>0.4888</v>
      </c>
      <c r="E26" s="53">
        <f>IF(C26,ABS(C26-D26),"Not Run")</f>
      </c>
      <c r="F26" s="53">
        <v>0.08</v>
      </c>
      <c r="G26" s="46">
        <f>IF(E26 &lt;&gt; "Not Run", IF(F26, IF( E26&lt;=F26,"PASS","FAIL"),"No Tolerance"), "Not Run")</f>
      </c>
      <c r="H26" s="54"/>
      <c r="I26" s="55"/>
      <c r="J26" s="55"/>
      <c r="K26" s="56"/>
      <c r="L26" s="1"/>
      <c r="M26" s="1"/>
    </row>
    <row x14ac:dyDescent="0.25" r="27" customHeight="1" ht="18.75">
      <c r="A27" s="6"/>
      <c r="B27" s="29" t="s">
        <v>22</v>
      </c>
      <c r="C27" s="53">
        <v>0.044</v>
      </c>
      <c r="D27" s="53">
        <v>0.0822</v>
      </c>
      <c r="E27" s="53">
        <f>IF(C27,ABS(C27-D27),"Not Run")</f>
      </c>
      <c r="F27" s="53">
        <v>0.08</v>
      </c>
      <c r="G27" s="46">
        <f>IF(E27 &lt;&gt; "Not Run", IF(F27, IF( E27&lt;=F27,"PASS","FAIL"),"No Tolerance"), "Not Run")</f>
      </c>
      <c r="H27" s="54"/>
      <c r="I27" s="55"/>
      <c r="J27" s="55"/>
      <c r="K27" s="56"/>
      <c r="L27" s="1"/>
      <c r="M27" s="1"/>
    </row>
    <row x14ac:dyDescent="0.25" r="28" customHeight="1" ht="18.75">
      <c r="A28" s="6"/>
      <c r="B28" s="29" t="s">
        <v>23</v>
      </c>
      <c r="C28" s="53">
        <v>0.954</v>
      </c>
      <c r="D28" s="53">
        <v>0.9641</v>
      </c>
      <c r="E28" s="53">
        <f>IF(C28,ABS(C28-D28),"Not Run")</f>
      </c>
      <c r="F28" s="53">
        <v>0.08</v>
      </c>
      <c r="G28" s="46">
        <f>IF(E28 &lt;&gt; "Not Run", IF(F28, IF( E28&lt;=F28,"PASS","FAIL"),"No Tolerance"), "Not Run")</f>
      </c>
      <c r="H28" s="54"/>
      <c r="I28" s="55"/>
      <c r="J28" s="55"/>
      <c r="K28" s="56"/>
      <c r="L28" s="1"/>
      <c r="M28" s="1"/>
    </row>
    <row x14ac:dyDescent="0.25" r="29" customHeight="1" ht="18.75">
      <c r="A29" s="6"/>
      <c r="B29" s="29" t="s">
        <v>24</v>
      </c>
      <c r="C29" s="53">
        <v>0.908</v>
      </c>
      <c r="D29" s="53">
        <v>0.9175</v>
      </c>
      <c r="E29" s="53">
        <f>IF(C29,ABS(C29-D29),"Not Run")</f>
      </c>
      <c r="F29" s="53">
        <v>0.08</v>
      </c>
      <c r="G29" s="46">
        <f>IF(E29 &lt;&gt; "Not Run", IF(F29, IF( E29&lt;=F29,"PASS","FAIL"),"No Tolerance"), "Not Run")</f>
      </c>
      <c r="H29" s="54"/>
      <c r="I29" s="55"/>
      <c r="J29" s="55"/>
      <c r="K29" s="56"/>
      <c r="L29" s="1"/>
      <c r="M29" s="1"/>
    </row>
    <row x14ac:dyDescent="0.25" r="30" customHeight="1" ht="18.75">
      <c r="A30" s="6"/>
      <c r="B30" s="29" t="s">
        <v>25</v>
      </c>
      <c r="C30" s="53">
        <v>0.485</v>
      </c>
      <c r="D30" s="53">
        <v>0.5005</v>
      </c>
      <c r="E30" s="53">
        <f>IF(C30,ABS(C30-D30),"Not Run")</f>
      </c>
      <c r="F30" s="53">
        <v>0.08</v>
      </c>
      <c r="G30" s="46">
        <f>IF(E30 &lt;&gt; "Not Run", IF(F30, IF( E30&lt;=F30,"PASS","FAIL"),"No Tolerance"), "Not Run")</f>
      </c>
      <c r="H30" s="54"/>
      <c r="I30" s="55"/>
      <c r="J30" s="55"/>
      <c r="K30" s="56"/>
      <c r="L30" s="1"/>
      <c r="M30" s="1"/>
    </row>
    <row x14ac:dyDescent="0.25" r="31" customHeight="1" ht="18.75">
      <c r="A31" s="6"/>
      <c r="B31" s="29" t="s">
        <v>26</v>
      </c>
      <c r="C31" s="53">
        <v>0.037</v>
      </c>
      <c r="D31" s="53">
        <v>0.0746</v>
      </c>
      <c r="E31" s="53">
        <f>IF(C31,ABS(C31-D31),"Not Run")</f>
      </c>
      <c r="F31" s="53">
        <v>0.08</v>
      </c>
      <c r="G31" s="46">
        <f>IF(E31 &lt;&gt; "Not Run", IF(F31, IF( E31&lt;=F31,"PASS","FAIL"),"No Tolerance"), "Not Run")</f>
      </c>
      <c r="H31" s="54"/>
      <c r="I31" s="55"/>
      <c r="J31" s="55"/>
      <c r="K31" s="56"/>
      <c r="L31" s="1"/>
      <c r="M31" s="1"/>
    </row>
    <row x14ac:dyDescent="0.25" r="32" customHeight="1" ht="18.75">
      <c r="A32" s="6" t="s">
        <v>27</v>
      </c>
      <c r="B32" s="29" t="s">
        <v>19</v>
      </c>
      <c r="C32" s="53">
        <v>0.9635</v>
      </c>
      <c r="D32" s="53">
        <v>0.9201</v>
      </c>
      <c r="E32" s="53">
        <f>IF(C32,ABS(C32-D32),"Not Run")</f>
      </c>
      <c r="F32" s="53">
        <v>0.08</v>
      </c>
      <c r="G32" s="46">
        <f>IF(E32 &lt;&gt; "Not Run", IF(F32, IF( E32&lt;=F32,"PASS","FAIL"),"No Tolerance"), "Not Run")</f>
      </c>
      <c r="H32" s="54"/>
      <c r="I32" s="55"/>
      <c r="J32" s="55"/>
      <c r="K32" s="56"/>
      <c r="L32" s="1"/>
      <c r="M32" s="1"/>
    </row>
    <row x14ac:dyDescent="0.25" r="33" customHeight="1" ht="18.75">
      <c r="A33" s="6"/>
      <c r="B33" s="29" t="s">
        <v>20</v>
      </c>
      <c r="C33" s="53">
        <v>0.9755</v>
      </c>
      <c r="D33" s="53">
        <v>0.981</v>
      </c>
      <c r="E33" s="53">
        <f>IF(C33,ABS(C33-D33),"Not Run")</f>
      </c>
      <c r="F33" s="53">
        <v>0.08</v>
      </c>
      <c r="G33" s="46">
        <f>IF(E33 &lt;&gt; "Not Run", IF(F33, IF( E33&lt;=F33,"PASS","FAIL"),"No Tolerance"), "Not Run")</f>
      </c>
      <c r="H33" s="54"/>
      <c r="I33" s="55"/>
      <c r="J33" s="55"/>
      <c r="K33" s="56"/>
      <c r="L33" s="1"/>
      <c r="M33" s="1"/>
    </row>
    <row x14ac:dyDescent="0.25" r="34" customHeight="1" ht="18.75">
      <c r="A34" s="6"/>
      <c r="B34" s="29" t="s">
        <v>21</v>
      </c>
      <c r="C34" s="53">
        <v>0.6879</v>
      </c>
      <c r="D34" s="53">
        <v>0.6532</v>
      </c>
      <c r="E34" s="53">
        <f>IF(C34,ABS(C34-D34),"Not Run")</f>
      </c>
      <c r="F34" s="53">
        <v>0.08</v>
      </c>
      <c r="G34" s="46">
        <f>IF(E34 &lt;&gt; "Not Run", IF(F34, IF( E34&lt;=F34,"PASS","FAIL"),"No Tolerance"), "Not Run")</f>
      </c>
      <c r="H34" s="54"/>
      <c r="I34" s="55"/>
      <c r="J34" s="55"/>
      <c r="K34" s="56"/>
      <c r="L34" s="1"/>
      <c r="M34" s="1"/>
    </row>
    <row x14ac:dyDescent="0.25" r="35" customHeight="1" ht="18.75">
      <c r="A35" s="6"/>
      <c r="B35" s="29" t="s">
        <v>22</v>
      </c>
      <c r="C35" s="53">
        <v>0.1795</v>
      </c>
      <c r="D35" s="53">
        <v>0.1938</v>
      </c>
      <c r="E35" s="53">
        <f>IF(C35,ABS(C35-D35),"Not Run")</f>
      </c>
      <c r="F35" s="53">
        <v>0.08</v>
      </c>
      <c r="G35" s="46">
        <f>IF(E35 &lt;&gt; "Not Run", IF(F35, IF( E35&lt;=F35,"PASS","FAIL"),"No Tolerance"), "Not Run")</f>
      </c>
      <c r="H35" s="54"/>
      <c r="I35" s="55"/>
      <c r="J35" s="55"/>
      <c r="K35" s="56"/>
      <c r="L35" s="1"/>
      <c r="M35" s="1"/>
    </row>
    <row x14ac:dyDescent="0.25" r="36" customHeight="1" ht="18.75">
      <c r="A36" s="6"/>
      <c r="B36" s="29" t="s">
        <v>23</v>
      </c>
      <c r="C36" s="53">
        <v>0.9898</v>
      </c>
      <c r="D36" s="53">
        <v>0.9679</v>
      </c>
      <c r="E36" s="53">
        <f>IF(C36,ABS(C36-D36),"Not Run")</f>
      </c>
      <c r="F36" s="53">
        <v>0.08</v>
      </c>
      <c r="G36" s="46">
        <f>IF(E36 &lt;&gt; "Not Run", IF(F36, IF( E36&lt;=F36,"PASS","FAIL"),"No Tolerance"), "Not Run")</f>
      </c>
      <c r="H36" s="54"/>
      <c r="I36" s="55"/>
      <c r="J36" s="55"/>
      <c r="K36" s="56"/>
      <c r="L36" s="1"/>
      <c r="M36" s="1"/>
    </row>
    <row x14ac:dyDescent="0.25" r="37" customHeight="1" ht="18.75">
      <c r="A37" s="6"/>
      <c r="B37" s="29" t="s">
        <v>24</v>
      </c>
      <c r="C37" s="53">
        <v>0.978</v>
      </c>
      <c r="D37" s="53">
        <v>0.9679</v>
      </c>
      <c r="E37" s="53">
        <f>IF(C37,ABS(C37-D37),"Not Run")</f>
      </c>
      <c r="F37" s="53">
        <v>0.08</v>
      </c>
      <c r="G37" s="46">
        <f>IF(E37 &lt;&gt; "Not Run", IF(F37, IF( E37&lt;=F37,"PASS","FAIL"),"No Tolerance"), "Not Run")</f>
      </c>
      <c r="H37" s="54"/>
      <c r="I37" s="55"/>
      <c r="J37" s="55"/>
      <c r="K37" s="56"/>
      <c r="L37" s="1"/>
      <c r="M37" s="1"/>
    </row>
    <row x14ac:dyDescent="0.25" r="38" customHeight="1" ht="18.75">
      <c r="A38" s="6"/>
      <c r="B38" s="29" t="s">
        <v>25</v>
      </c>
      <c r="C38" s="53">
        <v>0.5622</v>
      </c>
      <c r="D38" s="53">
        <v>0.5478</v>
      </c>
      <c r="E38" s="53">
        <f>IF(C38,ABS(C38-D38),"Not Run")</f>
      </c>
      <c r="F38" s="53">
        <v>0.08</v>
      </c>
      <c r="G38" s="46">
        <f>IF(E38 &lt;&gt; "Not Run", IF(F38, IF( E38&lt;=F38,"PASS","FAIL"),"No Tolerance"), "Not Run")</f>
      </c>
      <c r="H38" s="54"/>
      <c r="I38" s="55"/>
      <c r="J38" s="55"/>
      <c r="K38" s="56"/>
      <c r="L38" s="1"/>
      <c r="M38" s="1"/>
    </row>
    <row x14ac:dyDescent="0.25" r="39" customHeight="1" ht="18.75">
      <c r="A39" s="11"/>
      <c r="B39" s="79" t="s">
        <v>26</v>
      </c>
      <c r="C39" s="59">
        <v>0.1659</v>
      </c>
      <c r="D39" s="59">
        <v>0.1718</v>
      </c>
      <c r="E39" s="53">
        <f>IF(C39,ABS(C39-D39),"Not Run")</f>
      </c>
      <c r="F39" s="53">
        <v>0.08</v>
      </c>
      <c r="G39" s="46">
        <f>IF(E39 &lt;&gt; "Not Run", IF(F39, IF( E39&lt;=F39,"PASS","FAIL"),"No Tolerance"), "Not Run")</f>
      </c>
      <c r="H39" s="54"/>
      <c r="I39" s="55"/>
      <c r="J39" s="55"/>
      <c r="K39" s="56"/>
      <c r="L39" s="1"/>
      <c r="M39" s="1"/>
    </row>
  </sheetData>
  <mergeCells count="30">
    <mergeCell ref="E1:M3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H38:K38"/>
    <mergeCell ref="H39:K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9"/>
  <sheetViews>
    <sheetView workbookViewId="0"/>
  </sheetViews>
  <sheetFormatPr defaultRowHeight="15" x14ac:dyDescent="0.25"/>
  <cols>
    <col min="1" max="1" style="13" width="45.57642857142857" customWidth="1" bestFit="1"/>
    <col min="2" max="2" style="80" width="45.29071428571429" customWidth="1" bestFit="1"/>
    <col min="3" max="3" style="14" width="13.576428571428572" customWidth="1" bestFit="1"/>
    <col min="4" max="4" style="14" width="20.290714285714284" customWidth="1" bestFit="1"/>
    <col min="5" max="5" style="14" width="14.290714285714287" customWidth="1" bestFit="1"/>
    <col min="6" max="6" style="14" width="13.43357142857143" customWidth="1" bestFit="1"/>
    <col min="7" max="7" style="13" width="12.290714285714287" customWidth="1" bestFit="1"/>
    <col min="8" max="8" style="60" width="13.576428571428572" customWidth="1" bestFit="1"/>
    <col min="9" max="9" style="60" width="13.576428571428572" customWidth="1" bestFit="1"/>
    <col min="10" max="10" style="60" width="13.576428571428572" customWidth="1" bestFit="1"/>
    <col min="11" max="11" style="60" width="13.576428571428572" customWidth="1" bestFit="1"/>
    <col min="12" max="12" style="13" width="13.576428571428572" customWidth="1" bestFit="1"/>
    <col min="13" max="13" style="13" width="13.576428571428572" customWidth="1" bestFit="1"/>
  </cols>
  <sheetData>
    <row x14ac:dyDescent="0.25" r="1" customHeight="1" ht="18.75">
      <c r="A1" s="15" t="s">
        <v>28</v>
      </c>
      <c r="B1" s="29" t="s">
        <v>50</v>
      </c>
      <c r="C1" s="2"/>
      <c r="D1" s="61" t="s">
        <v>29</v>
      </c>
      <c r="E1" s="62" t="s">
        <v>45</v>
      </c>
      <c r="F1" s="18"/>
      <c r="G1" s="19"/>
      <c r="H1" s="19"/>
      <c r="I1" s="19"/>
      <c r="J1" s="19"/>
      <c r="K1" s="19"/>
      <c r="L1" s="19"/>
      <c r="M1" s="20"/>
    </row>
    <row x14ac:dyDescent="0.25" r="2" customHeight="1" ht="18.75">
      <c r="A2" s="1"/>
      <c r="B2" s="63"/>
      <c r="C2" s="2"/>
      <c r="D2" s="64"/>
      <c r="E2" s="65"/>
      <c r="F2" s="2"/>
      <c r="G2" s="1"/>
      <c r="H2" s="22"/>
      <c r="I2" s="22"/>
      <c r="J2" s="22"/>
      <c r="K2" s="22"/>
      <c r="L2" s="1"/>
      <c r="M2" s="23"/>
    </row>
    <row x14ac:dyDescent="0.25" r="3" customHeight="1" ht="18.75">
      <c r="A3" s="15" t="s">
        <v>30</v>
      </c>
      <c r="B3" s="66" t="s">
        <v>46</v>
      </c>
      <c r="C3" s="2"/>
      <c r="D3" s="67"/>
      <c r="E3" s="68"/>
      <c r="F3" s="26"/>
      <c r="G3" s="25"/>
      <c r="H3" s="25"/>
      <c r="I3" s="25"/>
      <c r="J3" s="25"/>
      <c r="K3" s="25"/>
      <c r="L3" s="25"/>
      <c r="M3" s="27"/>
    </row>
    <row x14ac:dyDescent="0.25" r="4" customHeight="1" ht="18.75">
      <c r="A4" s="28" t="s">
        <v>31</v>
      </c>
      <c r="B4" s="29" t="s">
        <v>47</v>
      </c>
      <c r="C4" s="2"/>
      <c r="D4" s="2"/>
      <c r="E4" s="2"/>
      <c r="F4" s="2"/>
      <c r="G4" s="1"/>
      <c r="H4" s="22"/>
      <c r="I4" s="22"/>
      <c r="J4" s="22"/>
      <c r="K4" s="22"/>
      <c r="L4" s="1"/>
      <c r="M4" s="1"/>
    </row>
    <row x14ac:dyDescent="0.25" r="5" customHeight="1" ht="18.75">
      <c r="A5" s="28" t="s">
        <v>32</v>
      </c>
      <c r="B5" s="29">
        <v>45552</v>
      </c>
      <c r="C5" s="2"/>
      <c r="D5" s="2"/>
      <c r="E5" s="2"/>
      <c r="F5" s="30"/>
      <c r="G5" s="31"/>
      <c r="H5" s="31"/>
      <c r="I5" s="31"/>
      <c r="J5" s="31"/>
      <c r="K5" s="31"/>
      <c r="L5" s="31"/>
      <c r="M5" s="31"/>
    </row>
    <row x14ac:dyDescent="0.25" r="6" customHeight="1" ht="18.75">
      <c r="A6" s="1"/>
      <c r="B6" s="63"/>
      <c r="C6" s="2"/>
      <c r="D6" s="69" t="s">
        <v>33</v>
      </c>
      <c r="E6" s="70" t="s">
        <v>48</v>
      </c>
      <c r="F6" s="2"/>
      <c r="G6" s="1"/>
      <c r="H6" s="22"/>
      <c r="I6" s="22"/>
      <c r="J6" s="22"/>
      <c r="K6" s="22"/>
      <c r="L6" s="1"/>
      <c r="M6" s="1"/>
    </row>
    <row x14ac:dyDescent="0.25" r="7" customHeight="1" ht="18.75">
      <c r="A7" s="1"/>
      <c r="B7" s="63"/>
      <c r="C7" s="2"/>
      <c r="D7" s="71" t="s">
        <v>34</v>
      </c>
      <c r="E7" s="72">
        <v>45440</v>
      </c>
      <c r="F7" s="34"/>
      <c r="G7" s="34"/>
      <c r="H7" s="22"/>
      <c r="I7" s="22"/>
      <c r="J7" s="22"/>
      <c r="K7" s="22"/>
      <c r="L7" s="1"/>
      <c r="M7" s="1"/>
    </row>
    <row x14ac:dyDescent="0.25" r="8" customHeight="1" ht="18.75">
      <c r="A8" s="1"/>
      <c r="B8" s="63"/>
      <c r="C8" s="2"/>
      <c r="D8" s="69" t="s">
        <v>35</v>
      </c>
      <c r="E8" s="81" t="s">
        <v>51</v>
      </c>
      <c r="F8" s="2"/>
      <c r="G8" s="1"/>
      <c r="H8" s="22"/>
      <c r="I8" s="22"/>
      <c r="J8" s="22"/>
      <c r="K8" s="22"/>
      <c r="L8" s="1"/>
      <c r="M8" s="1"/>
    </row>
    <row x14ac:dyDescent="0.25" r="9" customHeight="1" ht="18.75">
      <c r="A9" s="1"/>
      <c r="B9" s="63"/>
      <c r="C9" s="2"/>
      <c r="D9" s="2"/>
      <c r="E9" s="2"/>
      <c r="F9" s="2"/>
      <c r="G9" s="1"/>
      <c r="H9" s="22"/>
      <c r="I9" s="22"/>
      <c r="J9" s="22"/>
      <c r="K9" s="22"/>
      <c r="L9" s="1"/>
      <c r="M9" s="1"/>
    </row>
    <row x14ac:dyDescent="0.25" r="10" customHeight="1" ht="18.75">
      <c r="A10" s="1"/>
      <c r="B10" s="63"/>
      <c r="C10" s="2"/>
      <c r="D10" s="2"/>
      <c r="E10" s="2"/>
      <c r="F10" s="2"/>
      <c r="G10" s="1"/>
      <c r="H10" s="22"/>
      <c r="I10" s="22"/>
      <c r="J10" s="22"/>
      <c r="K10" s="22"/>
      <c r="L10" s="1"/>
      <c r="M10" s="1"/>
    </row>
    <row x14ac:dyDescent="0.25" r="11" customHeight="1" ht="18.75" customFormat="1" s="36">
      <c r="A11" s="37" t="s">
        <v>36</v>
      </c>
      <c r="B11" s="74" t="s">
        <v>37</v>
      </c>
      <c r="C11" s="39" t="s">
        <v>38</v>
      </c>
      <c r="D11" s="39" t="s">
        <v>39</v>
      </c>
      <c r="E11" s="39" t="s">
        <v>40</v>
      </c>
      <c r="F11" s="39" t="s">
        <v>41</v>
      </c>
      <c r="G11" s="38" t="s">
        <v>42</v>
      </c>
      <c r="H11" s="40" t="s">
        <v>43</v>
      </c>
      <c r="I11" s="41"/>
      <c r="J11" s="41"/>
      <c r="K11" s="42"/>
      <c r="L11" s="43"/>
      <c r="M11" s="43"/>
    </row>
    <row x14ac:dyDescent="0.25" r="12" customHeight="1" ht="18.75">
      <c r="A12" s="3" t="s">
        <v>1</v>
      </c>
      <c r="B12" s="75" t="s">
        <v>2</v>
      </c>
      <c r="C12" s="44">
        <v>0.7662</v>
      </c>
      <c r="D12" s="44">
        <v>0.7704</v>
      </c>
      <c r="E12" s="44">
        <f>IF(C12,ABS(C12-D12)/D12,"Not Run")</f>
      </c>
      <c r="F12" s="44">
        <v>0.02</v>
      </c>
      <c r="G12" s="46">
        <f>IF(E12 &lt;&gt; "Not Run", IF(F12, IF( E12&lt;=F12,"PASS","FAIL"),"No Tolerance"), "Not Run")</f>
      </c>
      <c r="H12" s="47"/>
      <c r="I12" s="47"/>
      <c r="J12" s="47"/>
      <c r="K12" s="48"/>
      <c r="L12" s="1"/>
      <c r="M12" s="1"/>
    </row>
    <row x14ac:dyDescent="0.25" r="13" customHeight="1" ht="18.75">
      <c r="A13" s="6" t="s">
        <v>3</v>
      </c>
      <c r="B13" s="29" t="s">
        <v>4</v>
      </c>
      <c r="C13" s="76">
        <v>-1.76</v>
      </c>
      <c r="D13" s="76">
        <v>-1.4</v>
      </c>
      <c r="E13" s="76">
        <f>IF(C13,ABS(C13-D13),"Not Run")</f>
      </c>
      <c r="F13" s="50">
        <v>0.6</v>
      </c>
      <c r="G13" s="46">
        <f>IF(E13 &lt;&gt; "Not Run", IF(F13, IF( E13&lt;=F13,"PASS","FAIL"),"No Tolerance"), "Not Run")</f>
      </c>
      <c r="H13" s="51"/>
      <c r="I13" s="51"/>
      <c r="J13" s="51"/>
      <c r="K13" s="52"/>
      <c r="L13" s="1"/>
      <c r="M13" s="1"/>
    </row>
    <row x14ac:dyDescent="0.25" r="14" customHeight="1" ht="18.75">
      <c r="A14" s="6"/>
      <c r="B14" s="29" t="s">
        <v>5</v>
      </c>
      <c r="C14" s="76">
        <v>-1.76</v>
      </c>
      <c r="D14" s="76">
        <v>-1.41</v>
      </c>
      <c r="E14" s="76">
        <f>IF(C14,ABS(C14-D14),"Not Run")</f>
      </c>
      <c r="F14" s="50">
        <v>0.6</v>
      </c>
      <c r="G14" s="46">
        <f>IF(E14 &lt;&gt; "Not Run", IF(F14, IF( E14&lt;=F14,"PASS","FAIL"),"No Tolerance"), "Not Run")</f>
      </c>
      <c r="H14" s="51"/>
      <c r="I14" s="51"/>
      <c r="J14" s="51"/>
      <c r="K14" s="52"/>
      <c r="L14" s="1"/>
      <c r="M14" s="1"/>
    </row>
    <row x14ac:dyDescent="0.25" r="15" customHeight="1" ht="18.75">
      <c r="A15" s="6" t="s">
        <v>6</v>
      </c>
      <c r="B15" s="29" t="s">
        <v>7</v>
      </c>
      <c r="C15" s="76">
        <v>5.15</v>
      </c>
      <c r="D15" s="76">
        <v>5.52</v>
      </c>
      <c r="E15" s="76">
        <f>IF(C15,ABS(C15-D15),"Not Run")</f>
      </c>
      <c r="F15" s="50">
        <v>0.6</v>
      </c>
      <c r="G15" s="46">
        <f>IF(E15 &lt;&gt; "Not Run", IF(F15, IF( E15&lt;=F15,"PASS","FAIL"),"No Tolerance"), "Not Run")</f>
      </c>
      <c r="H15" s="51"/>
      <c r="I15" s="51"/>
      <c r="J15" s="51"/>
      <c r="K15" s="52"/>
      <c r="L15" s="1"/>
      <c r="M15" s="1"/>
    </row>
    <row x14ac:dyDescent="0.25" r="16" customHeight="1" ht="18.75">
      <c r="A16" s="6" t="s">
        <v>8</v>
      </c>
      <c r="B16" s="29" t="s">
        <v>8</v>
      </c>
      <c r="C16" s="76">
        <v>237.85</v>
      </c>
      <c r="D16" s="82">
        <v>237</v>
      </c>
      <c r="E16" s="53">
        <f>IF(C16,ABS(C16-D16)/D16,"Not Run")</f>
      </c>
      <c r="F16" s="53">
        <v>0.03</v>
      </c>
      <c r="G16" s="46">
        <f>IF(E16 &lt;&gt; "Not Run", IF(F16, IF( E16&lt;=F16,"PASS","FAIL"),"No Tolerance"), "Not Run")</f>
      </c>
      <c r="H16" s="51"/>
      <c r="I16" s="51"/>
      <c r="J16" s="51"/>
      <c r="K16" s="52"/>
      <c r="L16" s="1"/>
      <c r="M16" s="1"/>
    </row>
    <row x14ac:dyDescent="0.25" r="17" customHeight="1" ht="18.75">
      <c r="A17" s="6" t="s">
        <v>9</v>
      </c>
      <c r="B17" s="29" t="s">
        <v>10</v>
      </c>
      <c r="C17" s="76">
        <v>79.83</v>
      </c>
      <c r="D17" s="76">
        <v>79.6</v>
      </c>
      <c r="E17" s="76">
        <f>IF(C17,ABS(C17-D17),"Not Run")</f>
      </c>
      <c r="F17" s="50">
        <v>0.6</v>
      </c>
      <c r="G17" s="46">
        <f>IF(E17 &lt;&gt; "Not Run", IF(F17, IF( E17&lt;=F17,"PASS","FAIL"),"No Tolerance"), "Not Run")</f>
      </c>
      <c r="H17" s="54"/>
      <c r="I17" s="55"/>
      <c r="J17" s="55"/>
      <c r="K17" s="56"/>
      <c r="L17" s="1"/>
      <c r="M17" s="1"/>
    </row>
    <row x14ac:dyDescent="0.25" r="18" customHeight="1" ht="18.75">
      <c r="A18" s="6"/>
      <c r="B18" s="29" t="s">
        <v>11</v>
      </c>
      <c r="C18" s="77">
        <v>79.98</v>
      </c>
      <c r="D18" s="77">
        <v>79.72</v>
      </c>
      <c r="E18" s="76">
        <f>IF(C18,ABS(C18-D18),"Not Run")</f>
      </c>
      <c r="F18" s="50">
        <v>0.6</v>
      </c>
      <c r="G18" s="46">
        <f>IF(E18 &lt;&gt; "Not Run", IF(F18, IF( E18&lt;=F18,"PASS","FAIL"),"No Tolerance"), "Not Run")</f>
      </c>
      <c r="H18" s="51"/>
      <c r="I18" s="51"/>
      <c r="J18" s="51"/>
      <c r="K18" s="52"/>
      <c r="L18" s="1"/>
      <c r="M18" s="1"/>
    </row>
    <row x14ac:dyDescent="0.25" r="19" customHeight="1" ht="18.75">
      <c r="A19" s="6"/>
      <c r="B19" s="29" t="s">
        <v>12</v>
      </c>
      <c r="C19" s="77">
        <v>79.67</v>
      </c>
      <c r="D19" s="77">
        <v>79.62</v>
      </c>
      <c r="E19" s="76">
        <f>IF(C19,ABS(C19-D19),"Not Run")</f>
      </c>
      <c r="F19" s="50">
        <v>0.6</v>
      </c>
      <c r="G19" s="46">
        <f>IF(E19 &lt;&gt; "Not Run", IF(F19, IF( E19&lt;=F19,"PASS","FAIL"),"No Tolerance"), "Not Run")</f>
      </c>
      <c r="H19" s="51"/>
      <c r="I19" s="51"/>
      <c r="J19" s="51"/>
      <c r="K19" s="52"/>
      <c r="L19" s="1"/>
      <c r="M19" s="1"/>
    </row>
    <row x14ac:dyDescent="0.25" r="20" customHeight="1" ht="18.75">
      <c r="A20" s="6"/>
      <c r="B20" s="29" t="s">
        <v>13</v>
      </c>
      <c r="C20" s="77">
        <v>79.64</v>
      </c>
      <c r="D20" s="77">
        <v>79.49</v>
      </c>
      <c r="E20" s="76">
        <f>IF(C20,ABS(C20-D20),"Not Run")</f>
      </c>
      <c r="F20" s="50">
        <v>0.6</v>
      </c>
      <c r="G20" s="46">
        <f>IF(E20 &lt;&gt; "Not Run", IF(F20, IF( E20&lt;=F20,"PASS","FAIL"),"No Tolerance"), "Not Run")</f>
      </c>
      <c r="H20" s="51"/>
      <c r="I20" s="51"/>
      <c r="J20" s="51"/>
      <c r="K20" s="52"/>
      <c r="L20" s="1"/>
      <c r="M20" s="1"/>
    </row>
    <row x14ac:dyDescent="0.25" r="21" customHeight="1" ht="18.75">
      <c r="A21" s="6"/>
      <c r="B21" s="29" t="s">
        <v>14</v>
      </c>
      <c r="C21" s="77">
        <v>79.98</v>
      </c>
      <c r="D21" s="77">
        <v>79.89</v>
      </c>
      <c r="E21" s="76">
        <f>IF(C21,ABS(C21-D21),"Not Run")</f>
      </c>
      <c r="F21" s="50">
        <v>0.6</v>
      </c>
      <c r="G21" s="46">
        <f>IF(E21 &lt;&gt; "Not Run", IF(F21, IF( E21&lt;=F21,"PASS","FAIL"),"No Tolerance"), "Not Run")</f>
      </c>
      <c r="H21" s="51"/>
      <c r="I21" s="51"/>
      <c r="J21" s="51"/>
      <c r="K21" s="52"/>
      <c r="L21" s="1"/>
      <c r="M21" s="1"/>
    </row>
    <row x14ac:dyDescent="0.25" r="22" customHeight="1" ht="18.75">
      <c r="A22" s="6"/>
      <c r="B22" s="29" t="s">
        <v>15</v>
      </c>
      <c r="C22" s="77">
        <v>80.11</v>
      </c>
      <c r="D22" s="77">
        <v>80.04</v>
      </c>
      <c r="E22" s="76">
        <f>IF(C22,ABS(C22-D22),"Not Run")</f>
      </c>
      <c r="F22" s="50">
        <v>0.6</v>
      </c>
      <c r="G22" s="46">
        <f>IF(E22 &lt;&gt; "Not Run", IF(F22, IF( E22&lt;=F22,"PASS","FAIL"),"No Tolerance"), "Not Run")</f>
      </c>
      <c r="H22" s="51"/>
      <c r="I22" s="51"/>
      <c r="J22" s="51"/>
      <c r="K22" s="52"/>
      <c r="L22" s="1"/>
      <c r="M22" s="1"/>
    </row>
    <row x14ac:dyDescent="0.25" r="23" customHeight="1" ht="18.75">
      <c r="A23" s="9" t="s">
        <v>16</v>
      </c>
      <c r="B23" s="78" t="s">
        <v>17</v>
      </c>
      <c r="C23" s="57">
        <v>0.00269</v>
      </c>
      <c r="D23" s="57">
        <v>0.00134</v>
      </c>
      <c r="E23" s="76">
        <f>IF(C23,ABS(C23-D23),"Not Run")</f>
      </c>
      <c r="F23" s="58">
        <v>0.005</v>
      </c>
      <c r="G23" s="46">
        <f>IF(E23 &lt;&gt; "Not Run", IF(F23, IF( E23&lt;=F23,"PASS","FAIL"),"No Tolerance"), "Not Run")</f>
      </c>
      <c r="H23" s="54"/>
      <c r="I23" s="55"/>
      <c r="J23" s="55"/>
      <c r="K23" s="56"/>
      <c r="L23" s="1"/>
      <c r="M23" s="1"/>
    </row>
    <row x14ac:dyDescent="0.25" r="24" customHeight="1" ht="18.75">
      <c r="A24" s="6" t="s">
        <v>18</v>
      </c>
      <c r="B24" s="29" t="s">
        <v>19</v>
      </c>
      <c r="C24" s="53">
        <v>0.518</v>
      </c>
      <c r="D24" s="53">
        <v>0.5056</v>
      </c>
      <c r="E24" s="53">
        <f>IF(C24,ABS(C24-D24),"Not Run")</f>
      </c>
      <c r="F24" s="53">
        <v>0.08</v>
      </c>
      <c r="G24" s="46">
        <f>IF(E24 &lt;&gt; "Not Run", IF(F24, IF( E24&lt;=F24,"PASS","FAIL"),"No Tolerance"), "Not Run")</f>
      </c>
      <c r="H24" s="54"/>
      <c r="I24" s="55"/>
      <c r="J24" s="55"/>
      <c r="K24" s="56"/>
      <c r="L24" s="1"/>
      <c r="M24" s="1"/>
    </row>
    <row x14ac:dyDescent="0.25" r="25" customHeight="1" ht="18.75">
      <c r="A25" s="6"/>
      <c r="B25" s="29" t="s">
        <v>20</v>
      </c>
      <c r="C25" s="53">
        <v>0.58</v>
      </c>
      <c r="D25" s="53">
        <v>0.5659</v>
      </c>
      <c r="E25" s="53">
        <f>IF(C25,ABS(C25-D25),"Not Run")</f>
      </c>
      <c r="F25" s="53">
        <v>0.08</v>
      </c>
      <c r="G25" s="46">
        <f>IF(E25 &lt;&gt; "Not Run", IF(F25, IF( E25&lt;=F25,"PASS","FAIL"),"No Tolerance"), "Not Run")</f>
      </c>
      <c r="H25" s="54"/>
      <c r="I25" s="55"/>
      <c r="J25" s="55"/>
      <c r="K25" s="56"/>
      <c r="L25" s="1"/>
      <c r="M25" s="1"/>
    </row>
    <row x14ac:dyDescent="0.25" r="26" customHeight="1" ht="18.75">
      <c r="A26" s="6"/>
      <c r="B26" s="29" t="s">
        <v>21</v>
      </c>
      <c r="C26" s="53">
        <v>0.03</v>
      </c>
      <c r="D26" s="53">
        <v>0.0174</v>
      </c>
      <c r="E26" s="53">
        <f>IF(C26,ABS(C26-D26),"Not Run")</f>
      </c>
      <c r="F26" s="53">
        <v>0.08</v>
      </c>
      <c r="G26" s="46">
        <f>IF(E26 &lt;&gt; "Not Run", IF(F26, IF( E26&lt;=F26,"PASS","FAIL"),"No Tolerance"), "Not Run")</f>
      </c>
      <c r="H26" s="54"/>
      <c r="I26" s="55"/>
      <c r="J26" s="55"/>
      <c r="K26" s="56"/>
      <c r="L26" s="1"/>
      <c r="M26" s="1"/>
    </row>
    <row x14ac:dyDescent="0.25" r="27" customHeight="1" ht="18.75">
      <c r="A27" s="6"/>
      <c r="B27" s="29" t="s">
        <v>22</v>
      </c>
      <c r="C27" s="53">
        <v>0.069</v>
      </c>
      <c r="D27" s="53">
        <v>0.0615</v>
      </c>
      <c r="E27" s="53">
        <f>IF(C27,ABS(C27-D27),"Not Run")</f>
      </c>
      <c r="F27" s="53">
        <v>0.08</v>
      </c>
      <c r="G27" s="46">
        <f>IF(E27 &lt;&gt; "Not Run", IF(F27, IF( E27&lt;=F27,"PASS","FAIL"),"No Tolerance"), "Not Run")</f>
      </c>
      <c r="H27" s="54"/>
      <c r="I27" s="55"/>
      <c r="J27" s="55"/>
      <c r="K27" s="56"/>
      <c r="L27" s="1"/>
      <c r="M27" s="1"/>
    </row>
    <row x14ac:dyDescent="0.25" r="28" customHeight="1" ht="18.75">
      <c r="A28" s="6"/>
      <c r="B28" s="29" t="s">
        <v>23</v>
      </c>
      <c r="C28" s="53">
        <v>0.195</v>
      </c>
      <c r="D28" s="53">
        <v>0.169</v>
      </c>
      <c r="E28" s="53">
        <f>IF(C28,ABS(C28-D28),"Not Run")</f>
      </c>
      <c r="F28" s="53">
        <v>0.08</v>
      </c>
      <c r="G28" s="46">
        <f>IF(E28 &lt;&gt; "Not Run", IF(F28, IF( E28&lt;=F28,"PASS","FAIL"),"No Tolerance"), "Not Run")</f>
      </c>
      <c r="H28" s="54"/>
      <c r="I28" s="55"/>
      <c r="J28" s="55"/>
      <c r="K28" s="56"/>
      <c r="L28" s="1"/>
      <c r="M28" s="1"/>
    </row>
    <row x14ac:dyDescent="0.25" r="29" customHeight="1" ht="18.75">
      <c r="A29" s="6"/>
      <c r="B29" s="29" t="s">
        <v>24</v>
      </c>
      <c r="C29" s="53">
        <v>0.125</v>
      </c>
      <c r="D29" s="53">
        <v>0.1292</v>
      </c>
      <c r="E29" s="53">
        <f>IF(C29,ABS(C29-D29),"Not Run")</f>
      </c>
      <c r="F29" s="53">
        <v>0.08</v>
      </c>
      <c r="G29" s="46">
        <f>IF(E29 &lt;&gt; "Not Run", IF(F29, IF( E29&lt;=F29,"PASS","FAIL"),"No Tolerance"), "Not Run")</f>
      </c>
      <c r="H29" s="54"/>
      <c r="I29" s="55"/>
      <c r="J29" s="55"/>
      <c r="K29" s="56"/>
      <c r="L29" s="1"/>
      <c r="M29" s="1"/>
    </row>
    <row x14ac:dyDescent="0.25" r="30" customHeight="1" ht="18.75">
      <c r="A30" s="6"/>
      <c r="B30" s="29" t="s">
        <v>25</v>
      </c>
      <c r="C30" s="53">
        <v>0.094</v>
      </c>
      <c r="D30" s="53">
        <v>0.0824</v>
      </c>
      <c r="E30" s="53">
        <f>IF(C30,ABS(C30-D30),"Not Run")</f>
      </c>
      <c r="F30" s="53">
        <v>0.08</v>
      </c>
      <c r="G30" s="46">
        <f>IF(E30 &lt;&gt; "Not Run", IF(F30, IF( E30&lt;=F30,"PASS","FAIL"),"No Tolerance"), "Not Run")</f>
      </c>
      <c r="H30" s="54"/>
      <c r="I30" s="55"/>
      <c r="J30" s="55"/>
      <c r="K30" s="56"/>
      <c r="L30" s="1"/>
      <c r="M30" s="1"/>
    </row>
    <row x14ac:dyDescent="0.25" r="31" customHeight="1" ht="18.75">
      <c r="A31" s="6"/>
      <c r="B31" s="29" t="s">
        <v>26</v>
      </c>
      <c r="C31" s="53">
        <v>0.06</v>
      </c>
      <c r="D31" s="53">
        <v>0.0593</v>
      </c>
      <c r="E31" s="53">
        <f>IF(C31,ABS(C31-D31),"Not Run")</f>
      </c>
      <c r="F31" s="53">
        <v>0.08</v>
      </c>
      <c r="G31" s="46">
        <f>IF(E31 &lt;&gt; "Not Run", IF(F31, IF( E31&lt;=F31,"PASS","FAIL"),"No Tolerance"), "Not Run")</f>
      </c>
      <c r="H31" s="54"/>
      <c r="I31" s="55"/>
      <c r="J31" s="55"/>
      <c r="K31" s="56"/>
      <c r="L31" s="1"/>
      <c r="M31" s="1"/>
    </row>
    <row x14ac:dyDescent="0.25" r="32" customHeight="1" ht="18.75">
      <c r="A32" s="6" t="s">
        <v>27</v>
      </c>
      <c r="B32" s="29" t="s">
        <v>19</v>
      </c>
      <c r="C32" s="53">
        <v>0.5671</v>
      </c>
      <c r="D32" s="53">
        <v>0.5562</v>
      </c>
      <c r="E32" s="53">
        <f>IF(C32,ABS(C32-D32),"Not Run")</f>
      </c>
      <c r="F32" s="53">
        <v>0.08</v>
      </c>
      <c r="G32" s="46">
        <f>IF(E32 &lt;&gt; "Not Run", IF(F32, IF( E32&lt;=F32,"PASS","FAIL"),"No Tolerance"), "Not Run")</f>
      </c>
      <c r="H32" s="54"/>
      <c r="I32" s="55"/>
      <c r="J32" s="55"/>
      <c r="K32" s="56"/>
      <c r="L32" s="1"/>
      <c r="M32" s="1"/>
    </row>
    <row x14ac:dyDescent="0.25" r="33" customHeight="1" ht="18.75">
      <c r="A33" s="6"/>
      <c r="B33" s="29" t="s">
        <v>20</v>
      </c>
      <c r="C33" s="53">
        <v>0.6216</v>
      </c>
      <c r="D33" s="53">
        <v>0.5585</v>
      </c>
      <c r="E33" s="53">
        <f>IF(C33,ABS(C33-D33),"Not Run")</f>
      </c>
      <c r="F33" s="53">
        <v>0.08</v>
      </c>
      <c r="G33" s="46">
        <f>IF(E33 &lt;&gt; "Not Run", IF(F33, IF( E33&lt;=F33,"PASS","FAIL"),"No Tolerance"), "Not Run")</f>
      </c>
      <c r="H33" s="54"/>
      <c r="I33" s="55"/>
      <c r="J33" s="55"/>
      <c r="K33" s="56"/>
      <c r="L33" s="1"/>
      <c r="M33" s="1"/>
    </row>
    <row x14ac:dyDescent="0.25" r="34" customHeight="1" ht="18.75">
      <c r="A34" s="6"/>
      <c r="B34" s="29" t="s">
        <v>21</v>
      </c>
      <c r="C34" s="53">
        <v>0.1966</v>
      </c>
      <c r="D34" s="53">
        <v>0.1609</v>
      </c>
      <c r="E34" s="53">
        <f>IF(C34,ABS(C34-D34),"Not Run")</f>
      </c>
      <c r="F34" s="53">
        <v>0.08</v>
      </c>
      <c r="G34" s="46">
        <f>IF(E34 &lt;&gt; "Not Run", IF(F34, IF( E34&lt;=F34,"PASS","FAIL"),"No Tolerance"), "Not Run")</f>
      </c>
      <c r="H34" s="54"/>
      <c r="I34" s="55"/>
      <c r="J34" s="55"/>
      <c r="K34" s="56"/>
      <c r="L34" s="1"/>
      <c r="M34" s="1"/>
    </row>
    <row x14ac:dyDescent="0.25" r="35" customHeight="1" ht="18.75">
      <c r="A35" s="6"/>
      <c r="B35" s="29" t="s">
        <v>22</v>
      </c>
      <c r="C35" s="53">
        <v>0.0112</v>
      </c>
      <c r="D35" s="53">
        <v>0.0105</v>
      </c>
      <c r="E35" s="53">
        <f>IF(C35,ABS(C35-D35),"Not Run")</f>
      </c>
      <c r="F35" s="53">
        <v>0.08</v>
      </c>
      <c r="G35" s="46">
        <f>IF(E35 &lt;&gt; "Not Run", IF(F35, IF( E35&lt;=F35,"PASS","FAIL"),"No Tolerance"), "Not Run")</f>
      </c>
      <c r="H35" s="54"/>
      <c r="I35" s="55"/>
      <c r="J35" s="55"/>
      <c r="K35" s="56"/>
      <c r="L35" s="1"/>
      <c r="M35" s="1"/>
    </row>
    <row x14ac:dyDescent="0.25" r="36" customHeight="1" ht="18.75">
      <c r="A36" s="6"/>
      <c r="B36" s="29" t="s">
        <v>23</v>
      </c>
      <c r="C36" s="53">
        <v>0.3001</v>
      </c>
      <c r="D36" s="53">
        <v>0.2908</v>
      </c>
      <c r="E36" s="53">
        <f>IF(C36,ABS(C36-D36),"Not Run")</f>
      </c>
      <c r="F36" s="53">
        <v>0.08</v>
      </c>
      <c r="G36" s="46">
        <f>IF(E36 &lt;&gt; "Not Run", IF(F36, IF( E36&lt;=F36,"PASS","FAIL"),"No Tolerance"), "Not Run")</f>
      </c>
      <c r="H36" s="54"/>
      <c r="I36" s="55"/>
      <c r="J36" s="55"/>
      <c r="K36" s="56"/>
      <c r="L36" s="1"/>
      <c r="M36" s="1"/>
    </row>
    <row x14ac:dyDescent="0.25" r="37" customHeight="1" ht="18.75">
      <c r="A37" s="6"/>
      <c r="B37" s="29" t="s">
        <v>24</v>
      </c>
      <c r="C37" s="53">
        <v>0.1521</v>
      </c>
      <c r="D37" s="53">
        <v>0.2284</v>
      </c>
      <c r="E37" s="53">
        <f>IF(C37,ABS(C37-D37),"Not Run")</f>
      </c>
      <c r="F37" s="53">
        <v>0.08</v>
      </c>
      <c r="G37" s="46">
        <f>IF(E37 &lt;&gt; "Not Run", IF(F37, IF( E37&lt;=F37,"PASS","FAIL"),"No Tolerance"), "Not Run")</f>
      </c>
      <c r="H37" s="54"/>
      <c r="I37" s="55"/>
      <c r="J37" s="55"/>
      <c r="K37" s="56"/>
      <c r="L37" s="1"/>
      <c r="M37" s="1"/>
    </row>
    <row x14ac:dyDescent="0.25" r="38" customHeight="1" ht="18.75">
      <c r="A38" s="6"/>
      <c r="B38" s="29" t="s">
        <v>25</v>
      </c>
      <c r="C38" s="53">
        <v>0.0839</v>
      </c>
      <c r="D38" s="53">
        <v>0.116</v>
      </c>
      <c r="E38" s="53">
        <f>IF(C38,ABS(C38-D38),"Not Run")</f>
      </c>
      <c r="F38" s="53">
        <v>0.08</v>
      </c>
      <c r="G38" s="46">
        <f>IF(E38 &lt;&gt; "Not Run", IF(F38, IF( E38&lt;=F38,"PASS","FAIL"),"No Tolerance"), "Not Run")</f>
      </c>
      <c r="H38" s="54"/>
      <c r="I38" s="55"/>
      <c r="J38" s="55"/>
      <c r="K38" s="56"/>
      <c r="L38" s="1"/>
      <c r="M38" s="1"/>
    </row>
    <row x14ac:dyDescent="0.25" r="39" customHeight="1" ht="18.75">
      <c r="A39" s="11"/>
      <c r="B39" s="79" t="s">
        <v>26</v>
      </c>
      <c r="C39" s="59">
        <v>0.0627</v>
      </c>
      <c r="D39" s="59">
        <v>0.0651</v>
      </c>
      <c r="E39" s="53">
        <f>IF(C39,ABS(C39-D39),"Not Run")</f>
      </c>
      <c r="F39" s="53">
        <v>0.08</v>
      </c>
      <c r="G39" s="46">
        <f>IF(E39 &lt;&gt; "Not Run", IF(F39, IF( E39&lt;=F39,"PASS","FAIL"),"No Tolerance"), "Not Run")</f>
      </c>
      <c r="H39" s="54"/>
      <c r="I39" s="55"/>
      <c r="J39" s="55"/>
      <c r="K39" s="56"/>
      <c r="L39" s="1"/>
      <c r="M39" s="1"/>
    </row>
  </sheetData>
  <mergeCells count="30">
    <mergeCell ref="E1:M3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H38:K38"/>
    <mergeCell ref="H39:K3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9"/>
  <sheetViews>
    <sheetView workbookViewId="0"/>
  </sheetViews>
  <sheetFormatPr defaultRowHeight="15" x14ac:dyDescent="0.25"/>
  <cols>
    <col min="1" max="1" style="13" width="45.57642857142857" customWidth="1" bestFit="1"/>
    <col min="2" max="2" style="80" width="45.29071428571429" customWidth="1" bestFit="1"/>
    <col min="3" max="3" style="14" width="13.576428571428572" customWidth="1" bestFit="1"/>
    <col min="4" max="4" style="14" width="20.290714285714284" customWidth="1" bestFit="1"/>
    <col min="5" max="5" style="14" width="14.290714285714287" customWidth="1" bestFit="1"/>
    <col min="6" max="6" style="14" width="13.43357142857143" customWidth="1" bestFit="1"/>
    <col min="7" max="7" style="13" width="12.290714285714287" customWidth="1" bestFit="1"/>
    <col min="8" max="8" style="60" width="13.576428571428572" customWidth="1" bestFit="1"/>
    <col min="9" max="9" style="60" width="13.576428571428572" customWidth="1" bestFit="1"/>
    <col min="10" max="10" style="60" width="13.576428571428572" customWidth="1" bestFit="1"/>
    <col min="11" max="11" style="60" width="13.576428571428572" customWidth="1" bestFit="1"/>
    <col min="12" max="12" style="13" width="13.576428571428572" customWidth="1" bestFit="1"/>
    <col min="13" max="13" style="13" width="13.576428571428572" customWidth="1" bestFit="1"/>
  </cols>
  <sheetData>
    <row x14ac:dyDescent="0.25" r="1" customHeight="1" ht="18.75">
      <c r="A1" s="15" t="s">
        <v>28</v>
      </c>
      <c r="B1" s="29" t="s">
        <v>44</v>
      </c>
      <c r="C1" s="2"/>
      <c r="D1" s="61" t="s">
        <v>29</v>
      </c>
      <c r="E1" s="62" t="s">
        <v>45</v>
      </c>
      <c r="F1" s="18"/>
      <c r="G1" s="19"/>
      <c r="H1" s="19"/>
      <c r="I1" s="19"/>
      <c r="J1" s="19"/>
      <c r="K1" s="19"/>
      <c r="L1" s="19"/>
      <c r="M1" s="20"/>
    </row>
    <row x14ac:dyDescent="0.25" r="2" customHeight="1" ht="18.75">
      <c r="A2" s="1"/>
      <c r="B2" s="63"/>
      <c r="C2" s="2"/>
      <c r="D2" s="64"/>
      <c r="E2" s="65"/>
      <c r="F2" s="2"/>
      <c r="G2" s="1"/>
      <c r="H2" s="22"/>
      <c r="I2" s="22"/>
      <c r="J2" s="22"/>
      <c r="K2" s="22"/>
      <c r="L2" s="1"/>
      <c r="M2" s="23"/>
    </row>
    <row x14ac:dyDescent="0.25" r="3" customHeight="1" ht="18.75">
      <c r="A3" s="15" t="s">
        <v>30</v>
      </c>
      <c r="B3" s="66" t="s">
        <v>46</v>
      </c>
      <c r="C3" s="2"/>
      <c r="D3" s="67"/>
      <c r="E3" s="68"/>
      <c r="F3" s="26"/>
      <c r="G3" s="25"/>
      <c r="H3" s="25"/>
      <c r="I3" s="25"/>
      <c r="J3" s="25"/>
      <c r="K3" s="25"/>
      <c r="L3" s="25"/>
      <c r="M3" s="27"/>
    </row>
    <row x14ac:dyDescent="0.25" r="4" customHeight="1" ht="18.75">
      <c r="A4" s="28" t="s">
        <v>31</v>
      </c>
      <c r="B4" s="29" t="s">
        <v>47</v>
      </c>
      <c r="C4" s="2"/>
      <c r="D4" s="2"/>
      <c r="E4" s="2"/>
      <c r="F4" s="2"/>
      <c r="G4" s="1"/>
      <c r="H4" s="22"/>
      <c r="I4" s="22"/>
      <c r="J4" s="22"/>
      <c r="K4" s="22"/>
      <c r="L4" s="1"/>
      <c r="M4" s="1"/>
    </row>
    <row x14ac:dyDescent="0.25" r="5" customHeight="1" ht="18.75">
      <c r="A5" s="28" t="s">
        <v>32</v>
      </c>
      <c r="B5" s="29">
        <v>45552</v>
      </c>
      <c r="C5" s="2"/>
      <c r="D5" s="2"/>
      <c r="E5" s="2"/>
      <c r="F5" s="30"/>
      <c r="G5" s="31"/>
      <c r="H5" s="31"/>
      <c r="I5" s="31"/>
      <c r="J5" s="31"/>
      <c r="K5" s="31"/>
      <c r="L5" s="31"/>
      <c r="M5" s="31"/>
    </row>
    <row x14ac:dyDescent="0.25" r="6" customHeight="1" ht="18.75">
      <c r="A6" s="1"/>
      <c r="B6" s="63"/>
      <c r="C6" s="2"/>
      <c r="D6" s="69" t="s">
        <v>33</v>
      </c>
      <c r="E6" s="70" t="s">
        <v>48</v>
      </c>
      <c r="F6" s="2"/>
      <c r="G6" s="1"/>
      <c r="H6" s="22"/>
      <c r="I6" s="22"/>
      <c r="J6" s="22"/>
      <c r="K6" s="22"/>
      <c r="L6" s="1"/>
      <c r="M6" s="1"/>
    </row>
    <row x14ac:dyDescent="0.25" r="7" customHeight="1" ht="18.75">
      <c r="A7" s="1"/>
      <c r="B7" s="63"/>
      <c r="C7" s="2"/>
      <c r="D7" s="71" t="s">
        <v>34</v>
      </c>
      <c r="E7" s="72">
        <v>45440</v>
      </c>
      <c r="F7" s="34"/>
      <c r="G7" s="34"/>
      <c r="H7" s="22"/>
      <c r="I7" s="22"/>
      <c r="J7" s="22"/>
      <c r="K7" s="22"/>
      <c r="L7" s="1"/>
      <c r="M7" s="1"/>
    </row>
    <row x14ac:dyDescent="0.25" r="8" customHeight="1" ht="18.75">
      <c r="A8" s="1"/>
      <c r="B8" s="63"/>
      <c r="C8" s="2"/>
      <c r="D8" s="73" t="s">
        <v>35</v>
      </c>
      <c r="E8" s="70" t="s">
        <v>49</v>
      </c>
      <c r="F8" s="2"/>
      <c r="G8" s="1"/>
      <c r="H8" s="22"/>
      <c r="I8" s="22"/>
      <c r="J8" s="22"/>
      <c r="K8" s="22"/>
      <c r="L8" s="1"/>
      <c r="M8" s="1"/>
    </row>
    <row x14ac:dyDescent="0.25" r="9" customHeight="1" ht="18.75">
      <c r="A9" s="1"/>
      <c r="B9" s="63"/>
      <c r="C9" s="2"/>
      <c r="D9" s="2"/>
      <c r="E9" s="2"/>
      <c r="F9" s="2"/>
      <c r="G9" s="1"/>
      <c r="H9" s="22"/>
      <c r="I9" s="22"/>
      <c r="J9" s="22"/>
      <c r="K9" s="22"/>
      <c r="L9" s="1"/>
      <c r="M9" s="1"/>
    </row>
    <row x14ac:dyDescent="0.25" r="10" customHeight="1" ht="18.75">
      <c r="A10" s="1"/>
      <c r="B10" s="63"/>
      <c r="C10" s="2"/>
      <c r="D10" s="2"/>
      <c r="E10" s="2"/>
      <c r="F10" s="2"/>
      <c r="G10" s="1"/>
      <c r="H10" s="22"/>
      <c r="I10" s="22"/>
      <c r="J10" s="22"/>
      <c r="K10" s="22"/>
      <c r="L10" s="1"/>
      <c r="M10" s="1"/>
    </row>
    <row x14ac:dyDescent="0.25" r="11" customHeight="1" ht="18.75" customFormat="1" s="36">
      <c r="A11" s="37" t="s">
        <v>36</v>
      </c>
      <c r="B11" s="74" t="s">
        <v>37</v>
      </c>
      <c r="C11" s="39" t="s">
        <v>38</v>
      </c>
      <c r="D11" s="39" t="s">
        <v>39</v>
      </c>
      <c r="E11" s="39" t="s">
        <v>40</v>
      </c>
      <c r="F11" s="39" t="s">
        <v>41</v>
      </c>
      <c r="G11" s="38" t="s">
        <v>42</v>
      </c>
      <c r="H11" s="40" t="s">
        <v>43</v>
      </c>
      <c r="I11" s="41"/>
      <c r="J11" s="41"/>
      <c r="K11" s="42"/>
      <c r="L11" s="43"/>
      <c r="M11" s="43"/>
    </row>
    <row x14ac:dyDescent="0.25" r="12" customHeight="1" ht="18.75">
      <c r="A12" s="3" t="s">
        <v>1</v>
      </c>
      <c r="B12" s="75" t="s">
        <v>2</v>
      </c>
      <c r="C12" s="44">
        <v>0.9506</v>
      </c>
      <c r="D12" s="44">
        <v>0.9582</v>
      </c>
      <c r="E12" s="44">
        <f>IF(C12,ABS(C12-D12)/D12,"Not Run")</f>
      </c>
      <c r="F12" s="44">
        <v>0.02</v>
      </c>
      <c r="G12" s="46">
        <f>IF(E12 &lt;&gt; "Not Run", IF(F12, IF( E12&lt;=F12,"PASS","FAIL"),"No Tolerance"), "Not Run")</f>
      </c>
      <c r="H12" s="47"/>
      <c r="I12" s="47"/>
      <c r="J12" s="47"/>
      <c r="K12" s="48"/>
      <c r="L12" s="1"/>
      <c r="M12" s="1"/>
    </row>
    <row x14ac:dyDescent="0.25" r="13" customHeight="1" ht="18.75">
      <c r="A13" s="6" t="s">
        <v>3</v>
      </c>
      <c r="B13" s="29" t="s">
        <v>4</v>
      </c>
      <c r="C13" s="76">
        <v>-1.86</v>
      </c>
      <c r="D13" s="76">
        <v>-1.47</v>
      </c>
      <c r="E13" s="76">
        <f>IF(C13,ABS(C13-D13),"Not Run")</f>
      </c>
      <c r="F13" s="50">
        <v>0.6</v>
      </c>
      <c r="G13" s="46">
        <f>IF(E13 &lt;&gt; "Not Run", IF(F13, IF( E13&lt;=F13,"PASS","FAIL"),"No Tolerance"), "Not Run")</f>
      </c>
      <c r="H13" s="51"/>
      <c r="I13" s="51"/>
      <c r="J13" s="51"/>
      <c r="K13" s="52"/>
      <c r="L13" s="1"/>
      <c r="M13" s="1"/>
    </row>
    <row x14ac:dyDescent="0.25" r="14" customHeight="1" ht="18.75">
      <c r="A14" s="6"/>
      <c r="B14" s="29" t="s">
        <v>5</v>
      </c>
      <c r="C14" s="76">
        <v>0.59</v>
      </c>
      <c r="D14" s="76">
        <v>0.35</v>
      </c>
      <c r="E14" s="76">
        <f>IF(C14,ABS(C14-D14),"Not Run")</f>
      </c>
      <c r="F14" s="50">
        <v>0.6</v>
      </c>
      <c r="G14" s="46">
        <f>IF(E14 &lt;&gt; "Not Run", IF(F14, IF( E14&lt;=F14,"PASS","FAIL"),"No Tolerance"), "Not Run")</f>
      </c>
      <c r="H14" s="51"/>
      <c r="I14" s="51"/>
      <c r="J14" s="51"/>
      <c r="K14" s="52"/>
      <c r="L14" s="1"/>
      <c r="M14" s="1"/>
    </row>
    <row x14ac:dyDescent="0.25" r="15" customHeight="1" ht="18.75">
      <c r="A15" s="6" t="s">
        <v>6</v>
      </c>
      <c r="B15" s="29" t="s">
        <v>7</v>
      </c>
      <c r="C15" s="76">
        <v>4.85</v>
      </c>
      <c r="D15" s="76">
        <v>4.89</v>
      </c>
      <c r="E15" s="76">
        <f>IF(C15,ABS(C15-D15),"Not Run")</f>
      </c>
      <c r="F15" s="50">
        <v>0.6</v>
      </c>
      <c r="G15" s="46">
        <f>IF(E15 &lt;&gt; "Not Run", IF(F15, IF( E15&lt;=F15,"PASS","FAIL"),"No Tolerance"), "Not Run")</f>
      </c>
      <c r="H15" s="51"/>
      <c r="I15" s="51"/>
      <c r="J15" s="51"/>
      <c r="K15" s="52"/>
      <c r="L15" s="1"/>
      <c r="M15" s="1"/>
    </row>
    <row x14ac:dyDescent="0.25" r="16" customHeight="1" ht="18.75">
      <c r="A16" s="6" t="s">
        <v>8</v>
      </c>
      <c r="B16" s="29" t="s">
        <v>8</v>
      </c>
      <c r="C16" s="76">
        <v>272.98</v>
      </c>
      <c r="D16" s="76">
        <v>274.3037</v>
      </c>
      <c r="E16" s="53">
        <f>IF(C16,ABS(C16-D16)/D16,"Not Run")</f>
      </c>
      <c r="F16" s="53">
        <v>0.03</v>
      </c>
      <c r="G16" s="46">
        <f>IF(E16 &lt;&gt; "Not Run", IF(F16, IF( E16&lt;=F16,"PASS","FAIL"),"No Tolerance"), "Not Run")</f>
      </c>
      <c r="H16" s="51"/>
      <c r="I16" s="51"/>
      <c r="J16" s="51"/>
      <c r="K16" s="52"/>
      <c r="L16" s="1"/>
      <c r="M16" s="1"/>
    </row>
    <row x14ac:dyDescent="0.25" r="17" customHeight="1" ht="18.75">
      <c r="A17" s="6" t="s">
        <v>9</v>
      </c>
      <c r="B17" s="29" t="s">
        <v>10</v>
      </c>
      <c r="C17" s="76">
        <v>79.83</v>
      </c>
      <c r="D17" s="76">
        <v>79.76</v>
      </c>
      <c r="E17" s="76">
        <f>IF(C17,ABS(C17-D17),"Not Run")</f>
      </c>
      <c r="F17" s="50">
        <v>0.6</v>
      </c>
      <c r="G17" s="46">
        <f>IF(E17 &lt;&gt; "Not Run", IF(F17, IF( E17&lt;=F17,"PASS","FAIL"),"No Tolerance"), "Not Run")</f>
      </c>
      <c r="H17" s="54"/>
      <c r="I17" s="55"/>
      <c r="J17" s="55"/>
      <c r="K17" s="56"/>
      <c r="L17" s="1"/>
      <c r="M17" s="1"/>
    </row>
    <row x14ac:dyDescent="0.25" r="18" customHeight="1" ht="18.75">
      <c r="A18" s="6"/>
      <c r="B18" s="29" t="s">
        <v>11</v>
      </c>
      <c r="C18" s="77">
        <v>79.9</v>
      </c>
      <c r="D18" s="77">
        <v>80.13</v>
      </c>
      <c r="E18" s="76">
        <f>IF(C18,ABS(C18-D18),"Not Run")</f>
      </c>
      <c r="F18" s="50">
        <v>0.6</v>
      </c>
      <c r="G18" s="46">
        <f>IF(E18 &lt;&gt; "Not Run", IF(F18, IF( E18&lt;=F18,"PASS","FAIL"),"No Tolerance"), "Not Run")</f>
      </c>
      <c r="H18" s="51"/>
      <c r="I18" s="51"/>
      <c r="J18" s="51"/>
      <c r="K18" s="52"/>
      <c r="L18" s="1"/>
      <c r="M18" s="1"/>
    </row>
    <row x14ac:dyDescent="0.25" r="19" customHeight="1" ht="18.75">
      <c r="A19" s="6"/>
      <c r="B19" s="29" t="s">
        <v>12</v>
      </c>
      <c r="C19" s="77">
        <v>79.83</v>
      </c>
      <c r="D19" s="77">
        <v>80.32</v>
      </c>
      <c r="E19" s="76">
        <f>IF(C19,ABS(C19-D19),"Not Run")</f>
      </c>
      <c r="F19" s="50">
        <v>0.6</v>
      </c>
      <c r="G19" s="46">
        <f>IF(E19 &lt;&gt; "Not Run", IF(F19, IF( E19&lt;=F19,"PASS","FAIL"),"No Tolerance"), "Not Run")</f>
      </c>
      <c r="H19" s="51"/>
      <c r="I19" s="51"/>
      <c r="J19" s="51"/>
      <c r="K19" s="52"/>
      <c r="L19" s="1"/>
      <c r="M19" s="1"/>
    </row>
    <row x14ac:dyDescent="0.25" r="20" customHeight="1" ht="18.75">
      <c r="A20" s="6"/>
      <c r="B20" s="29" t="s">
        <v>13</v>
      </c>
      <c r="C20" s="77">
        <v>79.77</v>
      </c>
      <c r="D20" s="77">
        <v>79.95</v>
      </c>
      <c r="E20" s="76">
        <f>IF(C20,ABS(C20-D20),"Not Run")</f>
      </c>
      <c r="F20" s="50">
        <v>0.6</v>
      </c>
      <c r="G20" s="46">
        <f>IF(E20 &lt;&gt; "Not Run", IF(F20, IF( E20&lt;=F20,"PASS","FAIL"),"No Tolerance"), "Not Run")</f>
      </c>
      <c r="H20" s="51"/>
      <c r="I20" s="51"/>
      <c r="J20" s="51"/>
      <c r="K20" s="52"/>
      <c r="L20" s="1"/>
      <c r="M20" s="1"/>
    </row>
    <row x14ac:dyDescent="0.25" r="21" customHeight="1" ht="18.75">
      <c r="A21" s="6"/>
      <c r="B21" s="29" t="s">
        <v>14</v>
      </c>
      <c r="C21" s="77">
        <v>80.27</v>
      </c>
      <c r="D21" s="77">
        <v>80.31</v>
      </c>
      <c r="E21" s="76">
        <f>IF(C21,ABS(C21-D21),"Not Run")</f>
      </c>
      <c r="F21" s="50">
        <v>0.6</v>
      </c>
      <c r="G21" s="46">
        <f>IF(E21 &lt;&gt; "Not Run", IF(F21, IF( E21&lt;=F21,"PASS","FAIL"),"No Tolerance"), "Not Run")</f>
      </c>
      <c r="H21" s="51"/>
      <c r="I21" s="51"/>
      <c r="J21" s="51"/>
      <c r="K21" s="52"/>
      <c r="L21" s="1"/>
      <c r="M21" s="1"/>
    </row>
    <row x14ac:dyDescent="0.25" r="22" customHeight="1" ht="18.75">
      <c r="A22" s="6"/>
      <c r="B22" s="29" t="s">
        <v>15</v>
      </c>
      <c r="C22" s="77">
        <v>80.17</v>
      </c>
      <c r="D22" s="77">
        <v>80.49</v>
      </c>
      <c r="E22" s="76">
        <f>IF(C22,ABS(C22-D22),"Not Run")</f>
      </c>
      <c r="F22" s="50">
        <v>0.6</v>
      </c>
      <c r="G22" s="46">
        <f>IF(E22 &lt;&gt; "Not Run", IF(F22, IF( E22&lt;=F22,"PASS","FAIL"),"No Tolerance"), "Not Run")</f>
      </c>
      <c r="H22" s="51"/>
      <c r="I22" s="51"/>
      <c r="J22" s="51"/>
      <c r="K22" s="52"/>
      <c r="L22" s="1"/>
      <c r="M22" s="1"/>
    </row>
    <row x14ac:dyDescent="0.25" r="23" customHeight="1" ht="18.75">
      <c r="A23" s="9" t="s">
        <v>16</v>
      </c>
      <c r="B23" s="78" t="s">
        <v>17</v>
      </c>
      <c r="C23" s="57">
        <v>0.00025</v>
      </c>
      <c r="D23" s="57">
        <v>0.00031</v>
      </c>
      <c r="E23" s="76">
        <f>IF(C23,ABS(C23-D23),"Not Run")</f>
      </c>
      <c r="F23" s="58">
        <v>0.005</v>
      </c>
      <c r="G23" s="46">
        <f>IF(E23 &lt;&gt; "Not Run", IF(F23, IF( E23&lt;=F23,"PASS","FAIL"),"No Tolerance"), "Not Run")</f>
      </c>
      <c r="H23" s="54"/>
      <c r="I23" s="55"/>
      <c r="J23" s="55"/>
      <c r="K23" s="56"/>
      <c r="L23" s="1"/>
      <c r="M23" s="1"/>
    </row>
    <row x14ac:dyDescent="0.25" r="24" customHeight="1" ht="18.75">
      <c r="A24" s="6" t="s">
        <v>18</v>
      </c>
      <c r="B24" s="29" t="s">
        <v>19</v>
      </c>
      <c r="C24" s="53">
        <v>0.933</v>
      </c>
      <c r="D24" s="53">
        <v>0.934</v>
      </c>
      <c r="E24" s="53">
        <f>IF(C24,ABS(C24-D24),"Not Run")</f>
      </c>
      <c r="F24" s="53">
        <v>0.08</v>
      </c>
      <c r="G24" s="46">
        <f>IF(E24 &lt;&gt; "Not Run", IF(F24, IF( E24&lt;=F24,"PASS","FAIL"),"No Tolerance"), "Not Run")</f>
      </c>
      <c r="H24" s="54"/>
      <c r="I24" s="55"/>
      <c r="J24" s="55"/>
      <c r="K24" s="56"/>
      <c r="L24" s="1"/>
      <c r="M24" s="1"/>
    </row>
    <row x14ac:dyDescent="0.25" r="25" customHeight="1" ht="18.75">
      <c r="A25" s="6"/>
      <c r="B25" s="29" t="s">
        <v>20</v>
      </c>
      <c r="C25" s="53">
        <v>0.866</v>
      </c>
      <c r="D25" s="53">
        <v>0.8778</v>
      </c>
      <c r="E25" s="53">
        <f>IF(C25,ABS(C25-D25),"Not Run")</f>
      </c>
      <c r="F25" s="53">
        <v>0.08</v>
      </c>
      <c r="G25" s="46">
        <f>IF(E25 &lt;&gt; "Not Run", IF(F25, IF( E25&lt;=F25,"PASS","FAIL"),"No Tolerance"), "Not Run")</f>
      </c>
      <c r="H25" s="54"/>
      <c r="I25" s="55"/>
      <c r="J25" s="55"/>
      <c r="K25" s="56"/>
      <c r="L25" s="1"/>
      <c r="M25" s="1"/>
    </row>
    <row x14ac:dyDescent="0.25" r="26" customHeight="1" ht="18.75">
      <c r="A26" s="6"/>
      <c r="B26" s="29" t="s">
        <v>21</v>
      </c>
      <c r="C26" s="53">
        <v>0.578</v>
      </c>
      <c r="D26" s="53">
        <v>0.5861</v>
      </c>
      <c r="E26" s="53">
        <f>IF(C26,ABS(C26-D26),"Not Run")</f>
      </c>
      <c r="F26" s="53">
        <v>0.08</v>
      </c>
      <c r="G26" s="46">
        <f>IF(E26 &lt;&gt; "Not Run", IF(F26, IF( E26&lt;=F26,"PASS","FAIL"),"No Tolerance"), "Not Run")</f>
      </c>
      <c r="H26" s="54"/>
      <c r="I26" s="55"/>
      <c r="J26" s="55"/>
      <c r="K26" s="56"/>
      <c r="L26" s="1"/>
      <c r="M26" s="1"/>
    </row>
    <row x14ac:dyDescent="0.25" r="27" customHeight="1" ht="18.75">
      <c r="A27" s="6"/>
      <c r="B27" s="29" t="s">
        <v>22</v>
      </c>
      <c r="C27" s="53">
        <v>0.03</v>
      </c>
      <c r="D27" s="53">
        <v>0.0571</v>
      </c>
      <c r="E27" s="53">
        <f>IF(C27,ABS(C27-D27),"Not Run")</f>
      </c>
      <c r="F27" s="53">
        <v>0.08</v>
      </c>
      <c r="G27" s="46">
        <f>IF(E27 &lt;&gt; "Not Run", IF(F27, IF( E27&lt;=F27,"PASS","FAIL"),"No Tolerance"), "Not Run")</f>
      </c>
      <c r="H27" s="54"/>
      <c r="I27" s="55"/>
      <c r="J27" s="55"/>
      <c r="K27" s="56"/>
      <c r="L27" s="1"/>
      <c r="M27" s="1"/>
    </row>
    <row x14ac:dyDescent="0.25" r="28" customHeight="1" ht="18.75">
      <c r="A28" s="6"/>
      <c r="B28" s="29" t="s">
        <v>23</v>
      </c>
      <c r="C28" s="53">
        <v>0.92</v>
      </c>
      <c r="D28" s="53">
        <v>0.9288</v>
      </c>
      <c r="E28" s="53">
        <f>IF(C28,ABS(C28-D28),"Not Run")</f>
      </c>
      <c r="F28" s="53">
        <v>0.08</v>
      </c>
      <c r="G28" s="46">
        <f>IF(E28 &lt;&gt; "Not Run", IF(F28, IF( E28&lt;=F28,"PASS","FAIL"),"No Tolerance"), "Not Run")</f>
      </c>
      <c r="H28" s="54"/>
      <c r="I28" s="55"/>
      <c r="J28" s="55"/>
      <c r="K28" s="56"/>
      <c r="L28" s="1"/>
      <c r="M28" s="1"/>
    </row>
    <row x14ac:dyDescent="0.25" r="29" customHeight="1" ht="18.75">
      <c r="A29" s="6"/>
      <c r="B29" s="29" t="s">
        <v>24</v>
      </c>
      <c r="C29" s="53">
        <v>0.879</v>
      </c>
      <c r="D29" s="53">
        <v>0.9131</v>
      </c>
      <c r="E29" s="53">
        <f>IF(C29,ABS(C29-D29),"Not Run")</f>
      </c>
      <c r="F29" s="53">
        <v>0.08</v>
      </c>
      <c r="G29" s="46">
        <f>IF(E29 &lt;&gt; "Not Run", IF(F29, IF( E29&lt;=F29,"PASS","FAIL"),"No Tolerance"), "Not Run")</f>
      </c>
      <c r="H29" s="54"/>
      <c r="I29" s="55"/>
      <c r="J29" s="55"/>
      <c r="K29" s="56"/>
      <c r="L29" s="1"/>
      <c r="M29" s="1"/>
    </row>
    <row x14ac:dyDescent="0.25" r="30" customHeight="1" ht="18.75">
      <c r="A30" s="6"/>
      <c r="B30" s="29" t="s">
        <v>25</v>
      </c>
      <c r="C30" s="53">
        <v>0.372</v>
      </c>
      <c r="D30" s="53">
        <v>0.3335</v>
      </c>
      <c r="E30" s="53">
        <f>IF(C30,ABS(C30-D30),"Not Run")</f>
      </c>
      <c r="F30" s="53">
        <v>0.08</v>
      </c>
      <c r="G30" s="46">
        <f>IF(E30 &lt;&gt; "Not Run", IF(F30, IF( E30&lt;=F30,"PASS","FAIL"),"No Tolerance"), "Not Run")</f>
      </c>
      <c r="H30" s="54"/>
      <c r="I30" s="55"/>
      <c r="J30" s="55"/>
      <c r="K30" s="56"/>
      <c r="L30" s="1"/>
      <c r="M30" s="1"/>
    </row>
    <row x14ac:dyDescent="0.25" r="31" customHeight="1" ht="18.75">
      <c r="A31" s="6"/>
      <c r="B31" s="29" t="s">
        <v>26</v>
      </c>
      <c r="C31" s="53">
        <v>0.105</v>
      </c>
      <c r="D31" s="53">
        <v>0.0983</v>
      </c>
      <c r="E31" s="53">
        <f>IF(C31,ABS(C31-D31),"Not Run")</f>
      </c>
      <c r="F31" s="53">
        <v>0.08</v>
      </c>
      <c r="G31" s="46">
        <f>IF(E31 &lt;&gt; "Not Run", IF(F31, IF( E31&lt;=F31,"PASS","FAIL"),"No Tolerance"), "Not Run")</f>
      </c>
      <c r="H31" s="54"/>
      <c r="I31" s="55"/>
      <c r="J31" s="55"/>
      <c r="K31" s="56"/>
      <c r="L31" s="1"/>
      <c r="M31" s="1"/>
    </row>
    <row x14ac:dyDescent="0.25" r="32" customHeight="1" ht="18.75">
      <c r="A32" s="6" t="s">
        <v>27</v>
      </c>
      <c r="B32" s="29" t="s">
        <v>19</v>
      </c>
      <c r="C32" s="53">
        <v>0.9814</v>
      </c>
      <c r="D32" s="53">
        <v>0.9813</v>
      </c>
      <c r="E32" s="53">
        <f>IF(C32,ABS(C32-D32),"Not Run")</f>
      </c>
      <c r="F32" s="53">
        <v>0.08</v>
      </c>
      <c r="G32" s="46">
        <f>IF(E32 &lt;&gt; "Not Run", IF(F32, IF( E32&lt;=F32,"PASS","FAIL"),"No Tolerance"), "Not Run")</f>
      </c>
      <c r="H32" s="54"/>
      <c r="I32" s="55"/>
      <c r="J32" s="55"/>
      <c r="K32" s="56"/>
      <c r="L32" s="1"/>
      <c r="M32" s="1"/>
    </row>
    <row x14ac:dyDescent="0.25" r="33" customHeight="1" ht="18.75">
      <c r="A33" s="6"/>
      <c r="B33" s="29" t="s">
        <v>20</v>
      </c>
      <c r="C33" s="53">
        <v>0.9437</v>
      </c>
      <c r="D33" s="53">
        <v>0.9662</v>
      </c>
      <c r="E33" s="53">
        <f>IF(C33,ABS(C33-D33),"Not Run")</f>
      </c>
      <c r="F33" s="53">
        <v>0.08</v>
      </c>
      <c r="G33" s="46">
        <f>IF(E33 &lt;&gt; "Not Run", IF(F33, IF( E33&lt;=F33,"PASS","FAIL"),"No Tolerance"), "Not Run")</f>
      </c>
      <c r="H33" s="54"/>
      <c r="I33" s="55"/>
      <c r="J33" s="55"/>
      <c r="K33" s="56"/>
      <c r="L33" s="1"/>
      <c r="M33" s="1"/>
    </row>
    <row x14ac:dyDescent="0.25" r="34" customHeight="1" ht="18.75">
      <c r="A34" s="6"/>
      <c r="B34" s="29" t="s">
        <v>21</v>
      </c>
      <c r="C34" s="53">
        <v>0.6414</v>
      </c>
      <c r="D34" s="53">
        <v>0.6245</v>
      </c>
      <c r="E34" s="53">
        <f>IF(C34,ABS(C34-D34),"Not Run")</f>
      </c>
      <c r="F34" s="53">
        <v>0.08</v>
      </c>
      <c r="G34" s="46">
        <f>IF(E34 &lt;&gt; "Not Run", IF(F34, IF( E34&lt;=F34,"PASS","FAIL"),"No Tolerance"), "Not Run")</f>
      </c>
      <c r="H34" s="54"/>
      <c r="I34" s="55"/>
      <c r="J34" s="55"/>
      <c r="K34" s="56"/>
      <c r="L34" s="1"/>
      <c r="M34" s="1"/>
    </row>
    <row x14ac:dyDescent="0.25" r="35" customHeight="1" ht="18.75">
      <c r="A35" s="6"/>
      <c r="B35" s="29" t="s">
        <v>22</v>
      </c>
      <c r="C35" s="53">
        <v>0.1629</v>
      </c>
      <c r="D35" s="53">
        <v>0.1895</v>
      </c>
      <c r="E35" s="53">
        <f>IF(C35,ABS(C35-D35),"Not Run")</f>
      </c>
      <c r="F35" s="53">
        <v>0.08</v>
      </c>
      <c r="G35" s="46">
        <f>IF(E35 &lt;&gt; "Not Run", IF(F35, IF( E35&lt;=F35,"PASS","FAIL"),"No Tolerance"), "Not Run")</f>
      </c>
      <c r="H35" s="54"/>
      <c r="I35" s="55"/>
      <c r="J35" s="55"/>
      <c r="K35" s="56"/>
      <c r="L35" s="1"/>
      <c r="M35" s="1"/>
    </row>
    <row x14ac:dyDescent="0.25" r="36" customHeight="1" ht="18.75">
      <c r="A36" s="6"/>
      <c r="B36" s="29" t="s">
        <v>23</v>
      </c>
      <c r="C36" s="53">
        <v>0.9864</v>
      </c>
      <c r="D36" s="53">
        <v>0.9588</v>
      </c>
      <c r="E36" s="53">
        <f>IF(C36,ABS(C36-D36),"Not Run")</f>
      </c>
      <c r="F36" s="53">
        <v>0.08</v>
      </c>
      <c r="G36" s="46">
        <f>IF(E36 &lt;&gt; "Not Run", IF(F36, IF( E36&lt;=F36,"PASS","FAIL"),"No Tolerance"), "Not Run")</f>
      </c>
      <c r="H36" s="54"/>
      <c r="I36" s="55"/>
      <c r="J36" s="55"/>
      <c r="K36" s="56"/>
      <c r="L36" s="1"/>
      <c r="M36" s="1"/>
    </row>
    <row x14ac:dyDescent="0.25" r="37" customHeight="1" ht="18.75">
      <c r="A37" s="6"/>
      <c r="B37" s="29" t="s">
        <v>24</v>
      </c>
      <c r="C37" s="53">
        <v>0.9705</v>
      </c>
      <c r="D37" s="53">
        <v>0.9551</v>
      </c>
      <c r="E37" s="53">
        <f>IF(C37,ABS(C37-D37),"Not Run")</f>
      </c>
      <c r="F37" s="53">
        <v>0.08</v>
      </c>
      <c r="G37" s="46">
        <f>IF(E37 &lt;&gt; "Not Run", IF(F37, IF( E37&lt;=F37,"PASS","FAIL"),"No Tolerance"), "Not Run")</f>
      </c>
      <c r="H37" s="54"/>
      <c r="I37" s="55"/>
      <c r="J37" s="55"/>
      <c r="K37" s="56"/>
      <c r="L37" s="1"/>
      <c r="M37" s="1"/>
    </row>
    <row x14ac:dyDescent="0.25" r="38" customHeight="1" ht="18.75">
      <c r="A38" s="6"/>
      <c r="B38" s="29" t="s">
        <v>25</v>
      </c>
      <c r="C38" s="53">
        <v>0.5138</v>
      </c>
      <c r="D38" s="53">
        <v>0.5519</v>
      </c>
      <c r="E38" s="53">
        <f>IF(C38,ABS(C38-D38),"Not Run")</f>
      </c>
      <c r="F38" s="53">
        <v>0.08</v>
      </c>
      <c r="G38" s="46">
        <f>IF(E38 &lt;&gt; "Not Run", IF(F38, IF( E38&lt;=F38,"PASS","FAIL"),"No Tolerance"), "Not Run")</f>
      </c>
      <c r="H38" s="54"/>
      <c r="I38" s="55"/>
      <c r="J38" s="55"/>
      <c r="K38" s="56"/>
      <c r="L38" s="1"/>
      <c r="M38" s="1"/>
    </row>
    <row x14ac:dyDescent="0.25" r="39" customHeight="1" ht="18.75">
      <c r="A39" s="11"/>
      <c r="B39" s="79" t="s">
        <v>26</v>
      </c>
      <c r="C39" s="59">
        <v>0.2308</v>
      </c>
      <c r="D39" s="59">
        <v>0.2005</v>
      </c>
      <c r="E39" s="53">
        <f>IF(C39,ABS(C39-D39),"Not Run")</f>
      </c>
      <c r="F39" s="53">
        <v>0.08</v>
      </c>
      <c r="G39" s="46">
        <f>IF(E39 &lt;&gt; "Not Run", IF(F39, IF( E39&lt;=F39,"PASS","FAIL"),"No Tolerance"), "Not Run")</f>
      </c>
      <c r="H39" s="54"/>
      <c r="I39" s="55"/>
      <c r="J39" s="55"/>
      <c r="K39" s="56"/>
      <c r="L39" s="1"/>
      <c r="M39" s="1"/>
    </row>
  </sheetData>
  <mergeCells count="30">
    <mergeCell ref="E1:M3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H38:K38"/>
    <mergeCell ref="H39:K3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9"/>
  <sheetViews>
    <sheetView workbookViewId="0"/>
  </sheetViews>
  <sheetFormatPr defaultRowHeight="15" x14ac:dyDescent="0.25"/>
  <cols>
    <col min="1" max="1" style="13" width="45.57642857142857" customWidth="1" bestFit="1"/>
    <col min="2" max="2" style="13" width="45.29071428571429" customWidth="1" bestFit="1"/>
    <col min="3" max="3" style="13" width="13.576428571428572" customWidth="1" bestFit="1"/>
    <col min="4" max="4" style="13" width="20.290714285714284" customWidth="1" bestFit="1"/>
    <col min="5" max="5" style="13" width="14.290714285714287" customWidth="1" bestFit="1"/>
    <col min="6" max="6" style="14" width="13.43357142857143" customWidth="1" bestFit="1"/>
    <col min="7" max="7" style="13" width="12.290714285714287" customWidth="1" bestFit="1"/>
    <col min="8" max="8" style="60" width="13.576428571428572" customWidth="1" bestFit="1"/>
    <col min="9" max="9" style="60" width="13.576428571428572" customWidth="1" bestFit="1"/>
    <col min="10" max="10" style="60" width="13.576428571428572" customWidth="1" bestFit="1"/>
    <col min="11" max="11" style="60" width="13.576428571428572" customWidth="1" bestFit="1"/>
    <col min="12" max="12" style="13" width="13.576428571428572" customWidth="1" bestFit="1"/>
    <col min="13" max="13" style="13" width="13.576428571428572" customWidth="1" bestFit="1"/>
  </cols>
  <sheetData>
    <row x14ac:dyDescent="0.25" r="1" customHeight="1" ht="18.75">
      <c r="A1" s="15" t="s">
        <v>28</v>
      </c>
      <c r="B1" s="7"/>
      <c r="C1" s="1"/>
      <c r="D1" s="16" t="s">
        <v>29</v>
      </c>
      <c r="E1" s="17"/>
      <c r="F1" s="18"/>
      <c r="G1" s="19"/>
      <c r="H1" s="19"/>
      <c r="I1" s="19"/>
      <c r="J1" s="19"/>
      <c r="K1" s="19"/>
      <c r="L1" s="19"/>
      <c r="M1" s="20"/>
    </row>
    <row x14ac:dyDescent="0.25" r="2" customHeight="1" ht="18.75">
      <c r="A2" s="1"/>
      <c r="B2" s="1"/>
      <c r="C2" s="1"/>
      <c r="D2" s="21"/>
      <c r="E2" s="1"/>
      <c r="F2" s="2"/>
      <c r="G2" s="1"/>
      <c r="H2" s="22"/>
      <c r="I2" s="22"/>
      <c r="J2" s="22"/>
      <c r="K2" s="22"/>
      <c r="L2" s="1"/>
      <c r="M2" s="23"/>
    </row>
    <row x14ac:dyDescent="0.25" r="3" customHeight="1" ht="18.75">
      <c r="A3" s="15" t="s">
        <v>30</v>
      </c>
      <c r="B3" s="7"/>
      <c r="C3" s="1"/>
      <c r="D3" s="24"/>
      <c r="E3" s="25"/>
      <c r="F3" s="26"/>
      <c r="G3" s="25"/>
      <c r="H3" s="25"/>
      <c r="I3" s="25"/>
      <c r="J3" s="25"/>
      <c r="K3" s="25"/>
      <c r="L3" s="25"/>
      <c r="M3" s="27"/>
    </row>
    <row x14ac:dyDescent="0.25" r="4" customHeight="1" ht="18.75">
      <c r="A4" s="28" t="s">
        <v>31</v>
      </c>
      <c r="B4" s="7"/>
      <c r="C4" s="1"/>
      <c r="D4" s="1"/>
      <c r="E4" s="1"/>
      <c r="F4" s="2"/>
      <c r="G4" s="1"/>
      <c r="H4" s="22"/>
      <c r="I4" s="22"/>
      <c r="J4" s="22"/>
      <c r="K4" s="22"/>
      <c r="L4" s="1"/>
      <c r="M4" s="1"/>
    </row>
    <row x14ac:dyDescent="0.25" r="5" customHeight="1" ht="18.75">
      <c r="A5" s="28" t="s">
        <v>32</v>
      </c>
      <c r="B5" s="29"/>
      <c r="C5" s="1"/>
      <c r="D5" s="1"/>
      <c r="E5" s="1"/>
      <c r="F5" s="30"/>
      <c r="G5" s="31"/>
      <c r="H5" s="31"/>
      <c r="I5" s="31"/>
      <c r="J5" s="31"/>
      <c r="K5" s="31"/>
      <c r="L5" s="31"/>
      <c r="M5" s="31"/>
    </row>
    <row x14ac:dyDescent="0.25" r="6" customHeight="1" ht="18.75">
      <c r="A6" s="1"/>
      <c r="B6" s="1"/>
      <c r="C6" s="1"/>
      <c r="D6" s="28" t="s">
        <v>33</v>
      </c>
      <c r="E6" s="7"/>
      <c r="F6" s="2"/>
      <c r="G6" s="1"/>
      <c r="H6" s="22"/>
      <c r="I6" s="22"/>
      <c r="J6" s="22"/>
      <c r="K6" s="22"/>
      <c r="L6" s="1"/>
      <c r="M6" s="1"/>
    </row>
    <row x14ac:dyDescent="0.25" r="7" customHeight="1" ht="18.75">
      <c r="A7" s="1"/>
      <c r="B7" s="1"/>
      <c r="C7" s="1"/>
      <c r="D7" s="32" t="s">
        <v>34</v>
      </c>
      <c r="E7" s="33"/>
      <c r="F7" s="34"/>
      <c r="G7" s="34"/>
      <c r="H7" s="22"/>
      <c r="I7" s="22"/>
      <c r="J7" s="22"/>
      <c r="K7" s="22"/>
      <c r="L7" s="1"/>
      <c r="M7" s="1"/>
    </row>
    <row x14ac:dyDescent="0.25" r="8" customHeight="1" ht="18.75">
      <c r="A8" s="1"/>
      <c r="B8" s="1"/>
      <c r="C8" s="1"/>
      <c r="D8" s="28" t="s">
        <v>35</v>
      </c>
      <c r="E8" s="35"/>
      <c r="F8" s="2"/>
      <c r="G8" s="1"/>
      <c r="H8" s="22"/>
      <c r="I8" s="22"/>
      <c r="J8" s="22"/>
      <c r="K8" s="22"/>
      <c r="L8" s="1"/>
      <c r="M8" s="1"/>
    </row>
    <row x14ac:dyDescent="0.25" r="9" customHeight="1" ht="18.75">
      <c r="A9" s="1"/>
      <c r="B9" s="1"/>
      <c r="C9" s="1"/>
      <c r="D9" s="1"/>
      <c r="E9" s="1"/>
      <c r="F9" s="2"/>
      <c r="G9" s="1"/>
      <c r="H9" s="22"/>
      <c r="I9" s="22"/>
      <c r="J9" s="22"/>
      <c r="K9" s="22"/>
      <c r="L9" s="1"/>
      <c r="M9" s="1"/>
    </row>
    <row x14ac:dyDescent="0.25" r="10" customHeight="1" ht="18.75">
      <c r="A10" s="1"/>
      <c r="B10" s="1"/>
      <c r="C10" s="1"/>
      <c r="D10" s="1"/>
      <c r="E10" s="1"/>
      <c r="F10" s="2"/>
      <c r="G10" s="1"/>
      <c r="H10" s="22"/>
      <c r="I10" s="22"/>
      <c r="J10" s="22"/>
      <c r="K10" s="22"/>
      <c r="L10" s="1"/>
      <c r="M10" s="1"/>
    </row>
    <row x14ac:dyDescent="0.25" r="11" customHeight="1" ht="18.75" customFormat="1" s="36">
      <c r="A11" s="37" t="s">
        <v>36</v>
      </c>
      <c r="B11" s="38" t="s">
        <v>37</v>
      </c>
      <c r="C11" s="38" t="s">
        <v>38</v>
      </c>
      <c r="D11" s="38" t="s">
        <v>39</v>
      </c>
      <c r="E11" s="38" t="s">
        <v>40</v>
      </c>
      <c r="F11" s="39" t="s">
        <v>41</v>
      </c>
      <c r="G11" s="38" t="s">
        <v>42</v>
      </c>
      <c r="H11" s="40" t="s">
        <v>43</v>
      </c>
      <c r="I11" s="41"/>
      <c r="J11" s="41"/>
      <c r="K11" s="42"/>
      <c r="L11" s="43"/>
      <c r="M11" s="43"/>
    </row>
    <row x14ac:dyDescent="0.25" r="12" customHeight="1" ht="18.75">
      <c r="A12" s="3" t="s">
        <v>1</v>
      </c>
      <c r="B12" s="4" t="s">
        <v>2</v>
      </c>
      <c r="C12" s="44"/>
      <c r="D12" s="44"/>
      <c r="E12" s="45">
        <f>IF(C12,ABS(C12-D12)/D12,"Not Run")</f>
      </c>
      <c r="F12" s="44">
        <v>0.02</v>
      </c>
      <c r="G12" s="46">
        <f>IF(E12 &lt;&gt; "Not Run", IF(F12, IF( E12&lt;=F12,"PASS","FAIL"),"No Tolerance"), "Not Run")</f>
      </c>
      <c r="H12" s="47"/>
      <c r="I12" s="47"/>
      <c r="J12" s="47"/>
      <c r="K12" s="48"/>
      <c r="L12" s="1"/>
      <c r="M12" s="1"/>
    </row>
    <row x14ac:dyDescent="0.25" r="13" customHeight="1" ht="18.75">
      <c r="A13" s="6" t="s">
        <v>3</v>
      </c>
      <c r="B13" s="7" t="s">
        <v>4</v>
      </c>
      <c r="C13" s="7"/>
      <c r="D13" s="7"/>
      <c r="E13" s="49">
        <f>IF(C13,ABS(C13-D13),"Not Run")</f>
      </c>
      <c r="F13" s="50">
        <v>0.6</v>
      </c>
      <c r="G13" s="46">
        <f>IF(E13 &lt;&gt; "Not Run", IF(F13, IF( E13&lt;=F13,"PASS","FAIL"),"No Tolerance"), "Not Run")</f>
      </c>
      <c r="H13" s="51"/>
      <c r="I13" s="51"/>
      <c r="J13" s="51"/>
      <c r="K13" s="52"/>
      <c r="L13" s="1"/>
      <c r="M13" s="1"/>
    </row>
    <row x14ac:dyDescent="0.25" r="14" customHeight="1" ht="18.75">
      <c r="A14" s="6"/>
      <c r="B14" s="7" t="s">
        <v>5</v>
      </c>
      <c r="C14" s="7"/>
      <c r="D14" s="7"/>
      <c r="E14" s="49">
        <f>IF(C14,ABS(C14-D14),"Not Run")</f>
      </c>
      <c r="F14" s="50">
        <v>0.6</v>
      </c>
      <c r="G14" s="46">
        <f>IF(E14 &lt;&gt; "Not Run", IF(F14, IF( E14&lt;=F14,"PASS","FAIL"),"No Tolerance"), "Not Run")</f>
      </c>
      <c r="H14" s="51"/>
      <c r="I14" s="51"/>
      <c r="J14" s="51"/>
      <c r="K14" s="52"/>
      <c r="L14" s="1"/>
      <c r="M14" s="1"/>
    </row>
    <row x14ac:dyDescent="0.25" r="15" customHeight="1" ht="18.75">
      <c r="A15" s="6" t="s">
        <v>6</v>
      </c>
      <c r="B15" s="7" t="s">
        <v>7</v>
      </c>
      <c r="C15" s="7"/>
      <c r="D15" s="7"/>
      <c r="E15" s="49">
        <f>IF(C15,ABS(C15-D15),"Not Run")</f>
      </c>
      <c r="F15" s="50">
        <v>0.6</v>
      </c>
      <c r="G15" s="46">
        <f>IF(E15 &lt;&gt; "Not Run", IF(F15, IF( E15&lt;=F15,"PASS","FAIL"),"No Tolerance"), "Not Run")</f>
      </c>
      <c r="H15" s="51"/>
      <c r="I15" s="51"/>
      <c r="J15" s="51"/>
      <c r="K15" s="52"/>
      <c r="L15" s="1"/>
      <c r="M15" s="1"/>
    </row>
    <row x14ac:dyDescent="0.25" r="16" customHeight="1" ht="18.75">
      <c r="A16" s="6" t="s">
        <v>8</v>
      </c>
      <c r="B16" s="7" t="s">
        <v>8</v>
      </c>
      <c r="C16" s="7"/>
      <c r="D16" s="7"/>
      <c r="E16" s="49">
        <f>IF(C16,ABS(C16-D16)/D16,"Not Run")</f>
      </c>
      <c r="F16" s="53">
        <v>0.08</v>
      </c>
      <c r="G16" s="46">
        <f>IF(E16 &lt;&gt; "Not Run", IF(F16, IF( E16&lt;=F16,"PASS","FAIL"),"No Tolerance"), "Not Run")</f>
      </c>
      <c r="H16" s="51"/>
      <c r="I16" s="51"/>
      <c r="J16" s="51"/>
      <c r="K16" s="52"/>
      <c r="L16" s="1"/>
      <c r="M16" s="1"/>
    </row>
    <row x14ac:dyDescent="0.25" r="17" customHeight="1" ht="18.75">
      <c r="A17" s="6" t="s">
        <v>9</v>
      </c>
      <c r="B17" s="7" t="s">
        <v>10</v>
      </c>
      <c r="C17" s="7"/>
      <c r="D17" s="7"/>
      <c r="E17" s="49">
        <f>IF(C17,ABS(C17-D17),"Not Run")</f>
      </c>
      <c r="F17" s="50">
        <v>0.6</v>
      </c>
      <c r="G17" s="46">
        <f>IF(E17 &lt;&gt; "Not Run", IF(F17, IF( E17&lt;=F17,"PASS","FAIL"),"No Tolerance"), "Not Run")</f>
      </c>
      <c r="H17" s="54"/>
      <c r="I17" s="55"/>
      <c r="J17" s="55"/>
      <c r="K17" s="56"/>
      <c r="L17" s="1"/>
      <c r="M17" s="1"/>
    </row>
    <row x14ac:dyDescent="0.25" r="18" customHeight="1" ht="18.75">
      <c r="A18" s="6"/>
      <c r="B18" s="7" t="s">
        <v>11</v>
      </c>
      <c r="C18" s="10"/>
      <c r="D18" s="10"/>
      <c r="E18" s="49">
        <f>IF(C18,ABS(C18-D18),"Not Run")</f>
      </c>
      <c r="F18" s="50">
        <v>0.6</v>
      </c>
      <c r="G18" s="46">
        <f>IF(E18 &lt;&gt; "Not Run", IF(F18, IF( E18&lt;=F18,"PASS","FAIL"),"No Tolerance"), "Not Run")</f>
      </c>
      <c r="H18" s="51"/>
      <c r="I18" s="51"/>
      <c r="J18" s="51"/>
      <c r="K18" s="52"/>
      <c r="L18" s="1"/>
      <c r="M18" s="1"/>
    </row>
    <row x14ac:dyDescent="0.25" r="19" customHeight="1" ht="18.75">
      <c r="A19" s="6"/>
      <c r="B19" s="7" t="s">
        <v>12</v>
      </c>
      <c r="C19" s="10"/>
      <c r="D19" s="10"/>
      <c r="E19" s="49">
        <f>IF(C19,ABS(C19-D19),"Not Run")</f>
      </c>
      <c r="F19" s="50">
        <v>0.6</v>
      </c>
      <c r="G19" s="46">
        <f>IF(E19 &lt;&gt; "Not Run", IF(F19, IF( E19&lt;=F19,"PASS","FAIL"),"No Tolerance"), "Not Run")</f>
      </c>
      <c r="H19" s="51"/>
      <c r="I19" s="51"/>
      <c r="J19" s="51"/>
      <c r="K19" s="52"/>
      <c r="L19" s="1"/>
      <c r="M19" s="1"/>
    </row>
    <row x14ac:dyDescent="0.25" r="20" customHeight="1" ht="18.75">
      <c r="A20" s="6"/>
      <c r="B20" s="7" t="s">
        <v>13</v>
      </c>
      <c r="C20" s="10"/>
      <c r="D20" s="10"/>
      <c r="E20" s="49">
        <f>IF(C20,ABS(C20-D20),"Not Run")</f>
      </c>
      <c r="F20" s="50">
        <v>0.6</v>
      </c>
      <c r="G20" s="46">
        <f>IF(E20 &lt;&gt; "Not Run", IF(F20, IF( E20&lt;=F20,"PASS","FAIL"),"No Tolerance"), "Not Run")</f>
      </c>
      <c r="H20" s="51"/>
      <c r="I20" s="51"/>
      <c r="J20" s="51"/>
      <c r="K20" s="52"/>
      <c r="L20" s="1"/>
      <c r="M20" s="1"/>
    </row>
    <row x14ac:dyDescent="0.25" r="21" customHeight="1" ht="18.75">
      <c r="A21" s="6"/>
      <c r="B21" s="7" t="s">
        <v>14</v>
      </c>
      <c r="C21" s="10"/>
      <c r="D21" s="10"/>
      <c r="E21" s="49">
        <f>IF(C21,ABS(C21-D21),"Not Run")</f>
      </c>
      <c r="F21" s="50">
        <v>0.6</v>
      </c>
      <c r="G21" s="46">
        <f>IF(E21 &lt;&gt; "Not Run", IF(F21, IF( E21&lt;=F21,"PASS","FAIL"),"No Tolerance"), "Not Run")</f>
      </c>
      <c r="H21" s="51"/>
      <c r="I21" s="51"/>
      <c r="J21" s="51"/>
      <c r="K21" s="52"/>
      <c r="L21" s="1"/>
      <c r="M21" s="1"/>
    </row>
    <row x14ac:dyDescent="0.25" r="22" customHeight="1" ht="18.75">
      <c r="A22" s="6"/>
      <c r="B22" s="7" t="s">
        <v>15</v>
      </c>
      <c r="C22" s="10"/>
      <c r="D22" s="10"/>
      <c r="E22" s="49">
        <f>IF(C22,ABS(C22-D22),"Not Run")</f>
      </c>
      <c r="F22" s="50">
        <v>0.6</v>
      </c>
      <c r="G22" s="46">
        <f>IF(E22 &lt;&gt; "Not Run", IF(F22, IF( E22&lt;=F22,"PASS","FAIL"),"No Tolerance"), "Not Run")</f>
      </c>
      <c r="H22" s="51"/>
      <c r="I22" s="51"/>
      <c r="J22" s="51"/>
      <c r="K22" s="52"/>
      <c r="L22" s="1"/>
      <c r="M22" s="1"/>
    </row>
    <row x14ac:dyDescent="0.25" r="23" customHeight="1" ht="18.75">
      <c r="A23" s="9" t="s">
        <v>16</v>
      </c>
      <c r="B23" s="10" t="s">
        <v>17</v>
      </c>
      <c r="C23" s="57"/>
      <c r="D23" s="57"/>
      <c r="E23" s="49">
        <f>IF(C23,ABS(C23-D23),"Not Run")</f>
      </c>
      <c r="F23" s="58">
        <v>0.005</v>
      </c>
      <c r="G23" s="46">
        <f>IF(E23 &lt;&gt; "Not Run", IF(F23, IF( E23&lt;=F23,"PASS","FAIL"),"No Tolerance"), "Not Run")</f>
      </c>
      <c r="H23" s="54"/>
      <c r="I23" s="55"/>
      <c r="J23" s="55"/>
      <c r="K23" s="56"/>
      <c r="L23" s="1"/>
      <c r="M23" s="1"/>
    </row>
    <row x14ac:dyDescent="0.25" r="24" customHeight="1" ht="18.75">
      <c r="A24" s="6" t="s">
        <v>18</v>
      </c>
      <c r="B24" s="7" t="s">
        <v>19</v>
      </c>
      <c r="C24" s="53"/>
      <c r="D24" s="53"/>
      <c r="E24" s="49">
        <f>IF(C24,ABS(C24-D24),"Not Run")</f>
      </c>
      <c r="F24" s="53">
        <v>0.08</v>
      </c>
      <c r="G24" s="46">
        <f>IF(E24 &lt;&gt; "Not Run", IF(F24, IF( E24&lt;=F24,"PASS","FAIL"),"No Tolerance"), "Not Run")</f>
      </c>
      <c r="H24" s="54"/>
      <c r="I24" s="55"/>
      <c r="J24" s="55"/>
      <c r="K24" s="56"/>
      <c r="L24" s="1"/>
      <c r="M24" s="1"/>
    </row>
    <row x14ac:dyDescent="0.25" r="25" customHeight="1" ht="18.75">
      <c r="A25" s="6"/>
      <c r="B25" s="7" t="s">
        <v>20</v>
      </c>
      <c r="C25" s="53"/>
      <c r="D25" s="53"/>
      <c r="E25" s="49">
        <f>IF(C25,ABS(C25-D25),"Not Run")</f>
      </c>
      <c r="F25" s="53">
        <v>0.08</v>
      </c>
      <c r="G25" s="46">
        <f>IF(E25 &lt;&gt; "Not Run", IF(F25, IF( E25&lt;=F25,"PASS","FAIL"),"No Tolerance"), "Not Run")</f>
      </c>
      <c r="H25" s="54"/>
      <c r="I25" s="55"/>
      <c r="J25" s="55"/>
      <c r="K25" s="56"/>
      <c r="L25" s="1"/>
      <c r="M25" s="1"/>
    </row>
    <row x14ac:dyDescent="0.25" r="26" customHeight="1" ht="18.75">
      <c r="A26" s="6"/>
      <c r="B26" s="7" t="s">
        <v>21</v>
      </c>
      <c r="C26" s="53"/>
      <c r="D26" s="53"/>
      <c r="E26" s="49">
        <f>IF(C26,ABS(C26-D26),"Not Run")</f>
      </c>
      <c r="F26" s="53">
        <v>0.08</v>
      </c>
      <c r="G26" s="46">
        <f>IF(E26 &lt;&gt; "Not Run", IF(F26, IF( E26&lt;=F26,"PASS","FAIL"),"No Tolerance"), "Not Run")</f>
      </c>
      <c r="H26" s="54"/>
      <c r="I26" s="55"/>
      <c r="J26" s="55"/>
      <c r="K26" s="56"/>
      <c r="L26" s="1"/>
      <c r="M26" s="1"/>
    </row>
    <row x14ac:dyDescent="0.25" r="27" customHeight="1" ht="18.75">
      <c r="A27" s="6"/>
      <c r="B27" s="7" t="s">
        <v>22</v>
      </c>
      <c r="C27" s="53"/>
      <c r="D27" s="53"/>
      <c r="E27" s="49">
        <f>IF(C27,ABS(C27-D27),"Not Run")</f>
      </c>
      <c r="F27" s="53">
        <v>0.08</v>
      </c>
      <c r="G27" s="46">
        <f>IF(E27 &lt;&gt; "Not Run", IF(F27, IF( E27&lt;=F27,"PASS","FAIL"),"No Tolerance"), "Not Run")</f>
      </c>
      <c r="H27" s="54"/>
      <c r="I27" s="55"/>
      <c r="J27" s="55"/>
      <c r="K27" s="56"/>
      <c r="L27" s="1"/>
      <c r="M27" s="1"/>
    </row>
    <row x14ac:dyDescent="0.25" r="28" customHeight="1" ht="18.75">
      <c r="A28" s="6"/>
      <c r="B28" s="7" t="s">
        <v>23</v>
      </c>
      <c r="C28" s="53"/>
      <c r="D28" s="53"/>
      <c r="E28" s="49">
        <f>IF(C28,ABS(C28-D28),"Not Run")</f>
      </c>
      <c r="F28" s="53">
        <v>0.08</v>
      </c>
      <c r="G28" s="46">
        <f>IF(E28 &lt;&gt; "Not Run", IF(F28, IF( E28&lt;=F28,"PASS","FAIL"),"No Tolerance"), "Not Run")</f>
      </c>
      <c r="H28" s="54"/>
      <c r="I28" s="55"/>
      <c r="J28" s="55"/>
      <c r="K28" s="56"/>
      <c r="L28" s="1"/>
      <c r="M28" s="1"/>
    </row>
    <row x14ac:dyDescent="0.25" r="29" customHeight="1" ht="18.75">
      <c r="A29" s="6"/>
      <c r="B29" s="7" t="s">
        <v>24</v>
      </c>
      <c r="C29" s="53"/>
      <c r="D29" s="53"/>
      <c r="E29" s="49">
        <f>IF(C29,ABS(C29-D29),"Not Run")</f>
      </c>
      <c r="F29" s="53">
        <v>0.08</v>
      </c>
      <c r="G29" s="46">
        <f>IF(E29 &lt;&gt; "Not Run", IF(F29, IF( E29&lt;=F29,"PASS","FAIL"),"No Tolerance"), "Not Run")</f>
      </c>
      <c r="H29" s="54"/>
      <c r="I29" s="55"/>
      <c r="J29" s="55"/>
      <c r="K29" s="56"/>
      <c r="L29" s="1"/>
      <c r="M29" s="1"/>
    </row>
    <row x14ac:dyDescent="0.25" r="30" customHeight="1" ht="18.75">
      <c r="A30" s="6"/>
      <c r="B30" s="7" t="s">
        <v>25</v>
      </c>
      <c r="C30" s="53"/>
      <c r="D30" s="53"/>
      <c r="E30" s="49">
        <f>IF(C30,ABS(C30-D30),"Not Run")</f>
      </c>
      <c r="F30" s="53">
        <v>0.08</v>
      </c>
      <c r="G30" s="46">
        <f>IF(E30 &lt;&gt; "Not Run", IF(F30, IF( E30&lt;=F30,"PASS","FAIL"),"No Tolerance"), "Not Run")</f>
      </c>
      <c r="H30" s="54"/>
      <c r="I30" s="55"/>
      <c r="J30" s="55"/>
      <c r="K30" s="56"/>
      <c r="L30" s="1"/>
      <c r="M30" s="1"/>
    </row>
    <row x14ac:dyDescent="0.25" r="31" customHeight="1" ht="18.75">
      <c r="A31" s="6"/>
      <c r="B31" s="7" t="s">
        <v>26</v>
      </c>
      <c r="C31" s="53"/>
      <c r="D31" s="53"/>
      <c r="E31" s="49">
        <f>IF(C31,ABS(C31-D31),"Not Run")</f>
      </c>
      <c r="F31" s="53">
        <v>0.08</v>
      </c>
      <c r="G31" s="46">
        <f>IF(E31 &lt;&gt; "Not Run", IF(F31, IF( E31&lt;=F31,"PASS","FAIL"),"No Tolerance"), "Not Run")</f>
      </c>
      <c r="H31" s="54"/>
      <c r="I31" s="55"/>
      <c r="J31" s="55"/>
      <c r="K31" s="56"/>
      <c r="L31" s="1"/>
      <c r="M31" s="1"/>
    </row>
    <row x14ac:dyDescent="0.25" r="32" customHeight="1" ht="18.75">
      <c r="A32" s="6" t="s">
        <v>27</v>
      </c>
      <c r="B32" s="7" t="s">
        <v>19</v>
      </c>
      <c r="C32" s="53"/>
      <c r="D32" s="53"/>
      <c r="E32" s="49">
        <f>IF(C32,ABS(C32-D32),"Not Run")</f>
      </c>
      <c r="F32" s="53">
        <v>0.08</v>
      </c>
      <c r="G32" s="46">
        <f>IF(E32 &lt;&gt; "Not Run", IF(F32, IF( E32&lt;=F32,"PASS","FAIL"),"No Tolerance"), "Not Run")</f>
      </c>
      <c r="H32" s="54"/>
      <c r="I32" s="55"/>
      <c r="J32" s="55"/>
      <c r="K32" s="56"/>
      <c r="L32" s="1"/>
      <c r="M32" s="1"/>
    </row>
    <row x14ac:dyDescent="0.25" r="33" customHeight="1" ht="18.75">
      <c r="A33" s="6"/>
      <c r="B33" s="7" t="s">
        <v>20</v>
      </c>
      <c r="C33" s="53"/>
      <c r="D33" s="53"/>
      <c r="E33" s="49">
        <f>IF(C33,ABS(C33-D33),"Not Run")</f>
      </c>
      <c r="F33" s="53">
        <v>0.08</v>
      </c>
      <c r="G33" s="46">
        <f>IF(E33 &lt;&gt; "Not Run", IF(F33, IF( E33&lt;=F33,"PASS","FAIL"),"No Tolerance"), "Not Run")</f>
      </c>
      <c r="H33" s="54"/>
      <c r="I33" s="55"/>
      <c r="J33" s="55"/>
      <c r="K33" s="56"/>
      <c r="L33" s="1"/>
      <c r="M33" s="1"/>
    </row>
    <row x14ac:dyDescent="0.25" r="34" customHeight="1" ht="18.75">
      <c r="A34" s="6"/>
      <c r="B34" s="7" t="s">
        <v>21</v>
      </c>
      <c r="C34" s="53"/>
      <c r="D34" s="53"/>
      <c r="E34" s="49">
        <f>IF(C34,ABS(C34-D34),"Not Run")</f>
      </c>
      <c r="F34" s="53">
        <v>0.08</v>
      </c>
      <c r="G34" s="46">
        <f>IF(E34 &lt;&gt; "Not Run", IF(F34, IF( E34&lt;=F34,"PASS","FAIL"),"No Tolerance"), "Not Run")</f>
      </c>
      <c r="H34" s="54"/>
      <c r="I34" s="55"/>
      <c r="J34" s="55"/>
      <c r="K34" s="56"/>
      <c r="L34" s="1"/>
      <c r="M34" s="1"/>
    </row>
    <row x14ac:dyDescent="0.25" r="35" customHeight="1" ht="18.75">
      <c r="A35" s="6"/>
      <c r="B35" s="7" t="s">
        <v>22</v>
      </c>
      <c r="C35" s="53"/>
      <c r="D35" s="53"/>
      <c r="E35" s="49">
        <f>IF(C35,ABS(C35-D35),"Not Run")</f>
      </c>
      <c r="F35" s="53">
        <v>0.08</v>
      </c>
      <c r="G35" s="46">
        <f>IF(E35 &lt;&gt; "Not Run", IF(F35, IF( E35&lt;=F35,"PASS","FAIL"),"No Tolerance"), "Not Run")</f>
      </c>
      <c r="H35" s="54"/>
      <c r="I35" s="55"/>
      <c r="J35" s="55"/>
      <c r="K35" s="56"/>
      <c r="L35" s="1"/>
      <c r="M35" s="1"/>
    </row>
    <row x14ac:dyDescent="0.25" r="36" customHeight="1" ht="18.75">
      <c r="A36" s="6"/>
      <c r="B36" s="7" t="s">
        <v>23</v>
      </c>
      <c r="C36" s="53"/>
      <c r="D36" s="53"/>
      <c r="E36" s="49">
        <f>IF(C36,ABS(C36-D36),"Not Run")</f>
      </c>
      <c r="F36" s="53">
        <v>0.08</v>
      </c>
      <c r="G36" s="46">
        <f>IF(E36 &lt;&gt; "Not Run", IF(F36, IF( E36&lt;=F36,"PASS","FAIL"),"No Tolerance"), "Not Run")</f>
      </c>
      <c r="H36" s="54"/>
      <c r="I36" s="55"/>
      <c r="J36" s="55"/>
      <c r="K36" s="56"/>
      <c r="L36" s="1"/>
      <c r="M36" s="1"/>
    </row>
    <row x14ac:dyDescent="0.25" r="37" customHeight="1" ht="18.75">
      <c r="A37" s="6"/>
      <c r="B37" s="7" t="s">
        <v>24</v>
      </c>
      <c r="C37" s="53"/>
      <c r="D37" s="53"/>
      <c r="E37" s="49">
        <f>IF(C37,ABS(C37-D37),"Not Run")</f>
      </c>
      <c r="F37" s="53">
        <v>0.08</v>
      </c>
      <c r="G37" s="46">
        <f>IF(E37 &lt;&gt; "Not Run", IF(F37, IF( E37&lt;=F37,"PASS","FAIL"),"No Tolerance"), "Not Run")</f>
      </c>
      <c r="H37" s="54"/>
      <c r="I37" s="55"/>
      <c r="J37" s="55"/>
      <c r="K37" s="56"/>
      <c r="L37" s="1"/>
      <c r="M37" s="1"/>
    </row>
    <row x14ac:dyDescent="0.25" r="38" customHeight="1" ht="18.75">
      <c r="A38" s="6"/>
      <c r="B38" s="7" t="s">
        <v>25</v>
      </c>
      <c r="C38" s="53"/>
      <c r="D38" s="53"/>
      <c r="E38" s="49">
        <f>IF(C38,ABS(C38-D38),"Not Run")</f>
      </c>
      <c r="F38" s="53">
        <v>0.08</v>
      </c>
      <c r="G38" s="46">
        <f>IF(E38 &lt;&gt; "Not Run", IF(F38, IF( E38&lt;=F38,"PASS","FAIL"),"No Tolerance"), "Not Run")</f>
      </c>
      <c r="H38" s="54"/>
      <c r="I38" s="55"/>
      <c r="J38" s="55"/>
      <c r="K38" s="56"/>
      <c r="L38" s="1"/>
      <c r="M38" s="1"/>
    </row>
    <row x14ac:dyDescent="0.25" r="39" customHeight="1" ht="18.75">
      <c r="A39" s="11"/>
      <c r="B39" s="12" t="s">
        <v>26</v>
      </c>
      <c r="C39" s="59"/>
      <c r="D39" s="59"/>
      <c r="E39" s="49">
        <f>IF(C39,ABS(C39-D39),"Not Run")</f>
      </c>
      <c r="F39" s="53">
        <v>0.08</v>
      </c>
      <c r="G39" s="46">
        <f>IF(E39 &lt;&gt; "Not Run", IF(F39, IF( E39&lt;=F39,"PASS","FAIL"),"No Tolerance"), "Not Run")</f>
      </c>
      <c r="H39" s="54"/>
      <c r="I39" s="55"/>
      <c r="J39" s="55"/>
      <c r="K39" s="56"/>
      <c r="L39" s="1"/>
      <c r="M39" s="1"/>
    </row>
  </sheetData>
  <mergeCells count="30">
    <mergeCell ref="E1:M3"/>
    <mergeCell ref="H11:K11"/>
    <mergeCell ref="H12:K12"/>
    <mergeCell ref="H13:K13"/>
    <mergeCell ref="H14:K14"/>
    <mergeCell ref="H15:K15"/>
    <mergeCell ref="H16:K16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H26:K26"/>
    <mergeCell ref="H27:K27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37:K37"/>
    <mergeCell ref="H38:K38"/>
    <mergeCell ref="H39:K3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Test Data</vt:lpstr>
      <vt:lpstr>ForthValley Ax T1</vt:lpstr>
      <vt:lpstr>Shetland Ax T1</vt:lpstr>
      <vt:lpstr>Gartnavel</vt:lpstr>
      <vt:lpstr>Raig 2 Ax T1 SE</vt:lpstr>
      <vt:lpstr>Raig 2 Sag T1 SE</vt:lpstr>
      <vt:lpstr>Raig 1 ACR AxT2</vt:lpstr>
      <vt:lpstr>Raig 2 Cor T1 SE</vt:lpstr>
      <vt:lpstr>Template</vt:lpstr>
      <vt:lpstr>Averages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2025-03-25T15:01:17.779Z</dcterms:created>
  <dcterms:modified xsi:type="dcterms:W3CDTF">2025-03-25T15:01:17.779Z</dcterms:modified>
</cp:coreProperties>
</file>