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8413093-0C95-4D07-8A71-92B9EA535E98}" xr6:coauthVersionLast="36" xr6:coauthVersionMax="36" xr10:uidLastSave="{00000000-0000-0000-0000-000000000000}"/>
  <bookViews>
    <workbookView xWindow="0" yWindow="0" windowWidth="22260" windowHeight="12643" xr2:uid="{00000000-000D-0000-FFFF-FFFF00000000}"/>
  </bookViews>
  <sheets>
    <sheet name="Sheet1" sheetId="5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3" i="5" l="1"/>
  <c r="L14" i="5" s="1"/>
  <c r="K22" i="5"/>
  <c r="J22" i="5"/>
  <c r="I22" i="5"/>
  <c r="H22" i="5"/>
  <c r="F20" i="5"/>
  <c r="E20" i="5"/>
  <c r="E23" i="5" s="1"/>
  <c r="H23" i="5" s="1"/>
  <c r="D20" i="5"/>
  <c r="C20" i="5"/>
  <c r="C23" i="5" s="1"/>
  <c r="K15" i="5"/>
  <c r="K14" i="5"/>
  <c r="K13" i="5"/>
  <c r="J23" i="5" l="1"/>
  <c r="L15" i="5"/>
  <c r="L13" i="5"/>
  <c r="K23" i="5"/>
  <c r="I23" i="5"/>
</calcChain>
</file>

<file path=xl/sharedStrings.xml><?xml version="1.0" encoding="utf-8"?>
<sst xmlns="http://schemas.openxmlformats.org/spreadsheetml/2006/main" count="66" uniqueCount="58">
  <si>
    <t>RSG Data</t>
  </si>
  <si>
    <t>Flight</t>
  </si>
  <si>
    <t>All modes</t>
  </si>
  <si>
    <t>Tour</t>
  </si>
  <si>
    <t>Trips</t>
  </si>
  <si>
    <t>PMT</t>
  </si>
  <si>
    <t>100-500</t>
  </si>
  <si>
    <t>50-250</t>
  </si>
  <si>
    <t>Persons</t>
  </si>
  <si>
    <t>500-1000</t>
  </si>
  <si>
    <t>250-500</t>
  </si>
  <si>
    <t>Total PMT</t>
  </si>
  <si>
    <t>1000-1500</t>
  </si>
  <si>
    <t>500-750</t>
  </si>
  <si>
    <t>1500-2000</t>
  </si>
  <si>
    <t>750-1000</t>
  </si>
  <si>
    <t>NHTS</t>
  </si>
  <si>
    <t>FHWA/RSG</t>
  </si>
  <si>
    <t>2000-2500</t>
  </si>
  <si>
    <t>1000-1250</t>
  </si>
  <si>
    <t>Total LD Trips (Billion)</t>
  </si>
  <si>
    <t>2500-3000</t>
  </si>
  <si>
    <t>1250-1500</t>
  </si>
  <si>
    <t>Total LD PMT (Billion)</t>
  </si>
  <si>
    <t>3000-3500</t>
  </si>
  <si>
    <t>1500-1750</t>
  </si>
  <si>
    <t>Air Average</t>
  </si>
  <si>
    <t>3500-4000</t>
  </si>
  <si>
    <t>1750-2000</t>
  </si>
  <si>
    <t>All Modes Average</t>
  </si>
  <si>
    <t>4000-4500</t>
  </si>
  <si>
    <t>2000-2250</t>
  </si>
  <si>
    <t>LD Trips/Year</t>
  </si>
  <si>
    <t>4500-5000</t>
  </si>
  <si>
    <t>2250-2500</t>
  </si>
  <si>
    <t>LD PMT Share</t>
  </si>
  <si>
    <t>5000-5500</t>
  </si>
  <si>
    <t>2500-2750</t>
  </si>
  <si>
    <t>Air Trips Share in LD Trips</t>
  </si>
  <si>
    <t>5500-6000</t>
  </si>
  <si>
    <t>2750-3000</t>
  </si>
  <si>
    <t>Air PMT Share in LD PMT</t>
  </si>
  <si>
    <t>6000-6500</t>
  </si>
  <si>
    <t>3000-3250</t>
  </si>
  <si>
    <t>Air Trips Share in Total Trips</t>
  </si>
  <si>
    <t>6500-7000</t>
  </si>
  <si>
    <t>3250-3500</t>
  </si>
  <si>
    <t>7000-7500</t>
  </si>
  <si>
    <t>3500-3750</t>
  </si>
  <si>
    <t>7500-Above</t>
  </si>
  <si>
    <t>3750-Above</t>
  </si>
  <si>
    <t>Total Trips</t>
  </si>
  <si>
    <t>Tours</t>
  </si>
  <si>
    <t>Sum(Tour)</t>
  </si>
  <si>
    <t>RSG(Trip)</t>
  </si>
  <si>
    <t>NHTS Data for all trip distance</t>
  </si>
  <si>
    <t>2010 RSG</t>
  </si>
  <si>
    <t>2017 NHTS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</si>
</sst>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4" fontId="0" fillId="2" borderId="0" xfId="0" applyNumberFormat="1" applyFill="1" applyAlignment="1">
      <alignment horizontal="center"/>
    </xf>
    <xf numFmtId="165" fontId="0" fillId="2" borderId="0" xfId="1" applyNumberFormat="1" applyFont="1" applyFill="1" applyAlignment="1">
      <alignment horizontal="center"/>
    </xf>
    <xf numFmtId="9" fontId="0" fillId="0" borderId="0" xfId="0" applyNumberFormat="1" applyAlignment="1">
      <alignment horizontal="center"/>
    </xf>
    <xf numFmtId="10" fontId="0" fillId="2" borderId="0" xfId="1" applyNumberFormat="1" applyFont="1" applyFill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Trip distribution Compariston of </a:t>
            </a:r>
            <a:r>
              <a:rPr lang="en-US"/>
              <a:t>Long-distance Travel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92563811605383"/>
          <c:y val="0.10059838830892888"/>
          <c:w val="0.856433870105069"/>
          <c:h val="0.702876146498032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2010 RSG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Sheet1!$B$3:$B$18</c:f>
              <c:strCache>
                <c:ptCount val="16"/>
                <c:pt idx="0">
                  <c:v>50-250</c:v>
                </c:pt>
                <c:pt idx="1">
                  <c:v>250-500</c:v>
                </c:pt>
                <c:pt idx="2">
                  <c:v>500-750</c:v>
                </c:pt>
                <c:pt idx="3">
                  <c:v>750-1000</c:v>
                </c:pt>
                <c:pt idx="4">
                  <c:v>1000-1250</c:v>
                </c:pt>
                <c:pt idx="5">
                  <c:v>1250-1500</c:v>
                </c:pt>
                <c:pt idx="6">
                  <c:v>1500-1750</c:v>
                </c:pt>
                <c:pt idx="7">
                  <c:v>1750-2000</c:v>
                </c:pt>
                <c:pt idx="8">
                  <c:v>2000-2250</c:v>
                </c:pt>
                <c:pt idx="9">
                  <c:v>2250-2500</c:v>
                </c:pt>
                <c:pt idx="10">
                  <c:v>2500-2750</c:v>
                </c:pt>
                <c:pt idx="11">
                  <c:v>2750-3000</c:v>
                </c:pt>
                <c:pt idx="12">
                  <c:v>3000-3250</c:v>
                </c:pt>
                <c:pt idx="13">
                  <c:v>3250-3500</c:v>
                </c:pt>
                <c:pt idx="14">
                  <c:v>3500-3750</c:v>
                </c:pt>
                <c:pt idx="15">
                  <c:v>3750-Above</c:v>
                </c:pt>
              </c:strCache>
            </c:strRef>
          </c:cat>
          <c:val>
            <c:numRef>
              <c:f>Sheet1!$E$3:$E$18</c:f>
              <c:numCache>
                <c:formatCode>General</c:formatCode>
                <c:ptCount val="16"/>
                <c:pt idx="0">
                  <c:v>1961048646</c:v>
                </c:pt>
                <c:pt idx="1">
                  <c:v>274656642</c:v>
                </c:pt>
                <c:pt idx="2">
                  <c:v>102912821</c:v>
                </c:pt>
                <c:pt idx="3">
                  <c:v>48859792</c:v>
                </c:pt>
                <c:pt idx="4">
                  <c:v>44730390</c:v>
                </c:pt>
                <c:pt idx="5">
                  <c:v>23249440</c:v>
                </c:pt>
                <c:pt idx="6">
                  <c:v>12102811</c:v>
                </c:pt>
                <c:pt idx="7">
                  <c:v>11097046</c:v>
                </c:pt>
                <c:pt idx="8">
                  <c:v>8164515</c:v>
                </c:pt>
                <c:pt idx="9">
                  <c:v>7768737</c:v>
                </c:pt>
                <c:pt idx="10">
                  <c:v>8896476</c:v>
                </c:pt>
                <c:pt idx="11">
                  <c:v>13905400</c:v>
                </c:pt>
                <c:pt idx="12">
                  <c:v>4805800</c:v>
                </c:pt>
                <c:pt idx="13">
                  <c:v>429530</c:v>
                </c:pt>
                <c:pt idx="14">
                  <c:v>87620</c:v>
                </c:pt>
                <c:pt idx="15">
                  <c:v>1361157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7-467A-8904-83044A0040F0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2017 NHTS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Sheet1!$B$3:$B$18</c:f>
              <c:strCache>
                <c:ptCount val="16"/>
                <c:pt idx="0">
                  <c:v>50-250</c:v>
                </c:pt>
                <c:pt idx="1">
                  <c:v>250-500</c:v>
                </c:pt>
                <c:pt idx="2">
                  <c:v>500-750</c:v>
                </c:pt>
                <c:pt idx="3">
                  <c:v>750-1000</c:v>
                </c:pt>
                <c:pt idx="4">
                  <c:v>1000-1250</c:v>
                </c:pt>
                <c:pt idx="5">
                  <c:v>1250-1500</c:v>
                </c:pt>
                <c:pt idx="6">
                  <c:v>1500-1750</c:v>
                </c:pt>
                <c:pt idx="7">
                  <c:v>1750-2000</c:v>
                </c:pt>
                <c:pt idx="8">
                  <c:v>2000-2250</c:v>
                </c:pt>
                <c:pt idx="9">
                  <c:v>2250-2500</c:v>
                </c:pt>
                <c:pt idx="10">
                  <c:v>2500-2750</c:v>
                </c:pt>
                <c:pt idx="11">
                  <c:v>2750-3000</c:v>
                </c:pt>
                <c:pt idx="12">
                  <c:v>3000-3250</c:v>
                </c:pt>
                <c:pt idx="13">
                  <c:v>3250-3500</c:v>
                </c:pt>
                <c:pt idx="14">
                  <c:v>3500-3750</c:v>
                </c:pt>
                <c:pt idx="15">
                  <c:v>3750-Above</c:v>
                </c:pt>
              </c:strCache>
            </c:strRef>
          </c:cat>
          <c:val>
            <c:numRef>
              <c:f>Sheet1!$F$3:$F$18</c:f>
              <c:numCache>
                <c:formatCode>General</c:formatCode>
                <c:ptCount val="16"/>
                <c:pt idx="0">
                  <c:v>4484061204.3475857</c:v>
                </c:pt>
                <c:pt idx="1">
                  <c:v>266282888.83191845</c:v>
                </c:pt>
                <c:pt idx="2">
                  <c:v>19596728.820732381</c:v>
                </c:pt>
                <c:pt idx="3">
                  <c:v>13145091.399545409</c:v>
                </c:pt>
                <c:pt idx="4">
                  <c:v>9521364.2285378948</c:v>
                </c:pt>
                <c:pt idx="5">
                  <c:v>4691342.8128489656</c:v>
                </c:pt>
                <c:pt idx="6">
                  <c:v>20476792.505122349</c:v>
                </c:pt>
                <c:pt idx="7">
                  <c:v>3774886.8353646956</c:v>
                </c:pt>
                <c:pt idx="8">
                  <c:v>462823.29972610588</c:v>
                </c:pt>
                <c:pt idx="9">
                  <c:v>157877.16258204219</c:v>
                </c:pt>
                <c:pt idx="10">
                  <c:v>2327602.609777024</c:v>
                </c:pt>
                <c:pt idx="11">
                  <c:v>420150.63971596601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A7-467A-8904-83044A004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755584"/>
        <c:axId val="1696276016"/>
      </c:barChart>
      <c:catAx>
        <c:axId val="83275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Travel Distance (mile/one-way trip)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276016"/>
        <c:crosses val="autoZero"/>
        <c:auto val="1"/>
        <c:lblAlgn val="ctr"/>
        <c:lblOffset val="100"/>
        <c:noMultiLvlLbl val="0"/>
      </c:catAx>
      <c:valAx>
        <c:axId val="169627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Trips/yr</a:t>
                </a:r>
                <a:r>
                  <a:rPr lang="en-US" baseline="0"/>
                  <a:t> (Billion)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7416217120322656E-2"/>
              <c:y val="0.324536796346084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55584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9816766989047068"/>
          <c:y val="0.37569598226212947"/>
          <c:w val="0.26964116962114482"/>
          <c:h val="9.15400207286374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PMT distribution Compasison of </a:t>
            </a:r>
            <a:r>
              <a:rPr lang="en-US"/>
              <a:t>Long-distance Travel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05416060468761"/>
          <c:y val="0.11790645289917015"/>
          <c:w val="0.8677360876051079"/>
          <c:h val="0.651755657053203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2010 RSG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Sheet1!$B$3:$B$18</c:f>
              <c:strCache>
                <c:ptCount val="16"/>
                <c:pt idx="0">
                  <c:v>50-250</c:v>
                </c:pt>
                <c:pt idx="1">
                  <c:v>250-500</c:v>
                </c:pt>
                <c:pt idx="2">
                  <c:v>500-750</c:v>
                </c:pt>
                <c:pt idx="3">
                  <c:v>750-1000</c:v>
                </c:pt>
                <c:pt idx="4">
                  <c:v>1000-1250</c:v>
                </c:pt>
                <c:pt idx="5">
                  <c:v>1250-1500</c:v>
                </c:pt>
                <c:pt idx="6">
                  <c:v>1500-1750</c:v>
                </c:pt>
                <c:pt idx="7">
                  <c:v>1750-2000</c:v>
                </c:pt>
                <c:pt idx="8">
                  <c:v>2000-2250</c:v>
                </c:pt>
                <c:pt idx="9">
                  <c:v>2250-2500</c:v>
                </c:pt>
                <c:pt idx="10">
                  <c:v>2500-2750</c:v>
                </c:pt>
                <c:pt idx="11">
                  <c:v>2750-3000</c:v>
                </c:pt>
                <c:pt idx="12">
                  <c:v>3000-3250</c:v>
                </c:pt>
                <c:pt idx="13">
                  <c:v>3250-3500</c:v>
                </c:pt>
                <c:pt idx="14">
                  <c:v>3500-3750</c:v>
                </c:pt>
                <c:pt idx="15">
                  <c:v>3750-Above</c:v>
                </c:pt>
              </c:strCache>
            </c:strRef>
          </c:cat>
          <c:val>
            <c:numRef>
              <c:f>Sheet1!$G$3:$G$18</c:f>
              <c:numCache>
                <c:formatCode>General</c:formatCode>
                <c:ptCount val="16"/>
                <c:pt idx="0">
                  <c:v>422442216541</c:v>
                </c:pt>
                <c:pt idx="1">
                  <c:v>193245532032</c:v>
                </c:pt>
                <c:pt idx="2">
                  <c:v>125289090239</c:v>
                </c:pt>
                <c:pt idx="3">
                  <c:v>83655766054</c:v>
                </c:pt>
                <c:pt idx="4">
                  <c:v>99666820317</c:v>
                </c:pt>
                <c:pt idx="5">
                  <c:v>63316712355</c:v>
                </c:pt>
                <c:pt idx="6">
                  <c:v>39335571436</c:v>
                </c:pt>
                <c:pt idx="7">
                  <c:v>41522928717</c:v>
                </c:pt>
                <c:pt idx="8">
                  <c:v>34587257439</c:v>
                </c:pt>
                <c:pt idx="9">
                  <c:v>36968723670</c:v>
                </c:pt>
                <c:pt idx="10">
                  <c:v>46937457050</c:v>
                </c:pt>
                <c:pt idx="11">
                  <c:v>79738940288</c:v>
                </c:pt>
                <c:pt idx="12">
                  <c:v>29621705489</c:v>
                </c:pt>
                <c:pt idx="13">
                  <c:v>2837163666</c:v>
                </c:pt>
                <c:pt idx="14">
                  <c:v>637981004</c:v>
                </c:pt>
                <c:pt idx="15">
                  <c:v>12845512722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A-4569-810F-779FB981227F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2017 NHTS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Sheet1!$B$3:$B$18</c:f>
              <c:strCache>
                <c:ptCount val="16"/>
                <c:pt idx="0">
                  <c:v>50-250</c:v>
                </c:pt>
                <c:pt idx="1">
                  <c:v>250-500</c:v>
                </c:pt>
                <c:pt idx="2">
                  <c:v>500-750</c:v>
                </c:pt>
                <c:pt idx="3">
                  <c:v>750-1000</c:v>
                </c:pt>
                <c:pt idx="4">
                  <c:v>1000-1250</c:v>
                </c:pt>
                <c:pt idx="5">
                  <c:v>1250-1500</c:v>
                </c:pt>
                <c:pt idx="6">
                  <c:v>1500-1750</c:v>
                </c:pt>
                <c:pt idx="7">
                  <c:v>1750-2000</c:v>
                </c:pt>
                <c:pt idx="8">
                  <c:v>2000-2250</c:v>
                </c:pt>
                <c:pt idx="9">
                  <c:v>2250-2500</c:v>
                </c:pt>
                <c:pt idx="10">
                  <c:v>2500-2750</c:v>
                </c:pt>
                <c:pt idx="11">
                  <c:v>2750-3000</c:v>
                </c:pt>
                <c:pt idx="12">
                  <c:v>3000-3250</c:v>
                </c:pt>
                <c:pt idx="13">
                  <c:v>3250-3500</c:v>
                </c:pt>
                <c:pt idx="14">
                  <c:v>3500-3750</c:v>
                </c:pt>
                <c:pt idx="15">
                  <c:v>3750-Above</c:v>
                </c:pt>
              </c:strCache>
            </c:strRef>
          </c:cat>
          <c:val>
            <c:numRef>
              <c:f>Sheet1!$H$3:$H$18</c:f>
              <c:numCache>
                <c:formatCode>General</c:formatCode>
                <c:ptCount val="16"/>
                <c:pt idx="0">
                  <c:v>411690644031.86713</c:v>
                </c:pt>
                <c:pt idx="1">
                  <c:v>86899356856.162521</c:v>
                </c:pt>
                <c:pt idx="2">
                  <c:v>11944334353.733252</c:v>
                </c:pt>
                <c:pt idx="3">
                  <c:v>11365041927.306273</c:v>
                </c:pt>
                <c:pt idx="4">
                  <c:v>10245618274.874941</c:v>
                </c:pt>
                <c:pt idx="5">
                  <c:v>6518761333.9452229</c:v>
                </c:pt>
                <c:pt idx="6">
                  <c:v>34753136356.913155</c:v>
                </c:pt>
                <c:pt idx="7">
                  <c:v>7037284118.6128988</c:v>
                </c:pt>
                <c:pt idx="8">
                  <c:v>1001536309.4336727</c:v>
                </c:pt>
                <c:pt idx="9">
                  <c:v>405764757.73426151</c:v>
                </c:pt>
                <c:pt idx="10">
                  <c:v>6626410372.8808422</c:v>
                </c:pt>
                <c:pt idx="11">
                  <c:v>2285688594.8350883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6A-4569-810F-779FB9812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755584"/>
        <c:axId val="1696276016"/>
      </c:barChart>
      <c:catAx>
        <c:axId val="83275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Travel Distance (mile/one-way trip)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276016"/>
        <c:crosses val="autoZero"/>
        <c:auto val="1"/>
        <c:lblAlgn val="ctr"/>
        <c:lblOffset val="100"/>
        <c:noMultiLvlLbl val="0"/>
      </c:catAx>
      <c:valAx>
        <c:axId val="169627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Person-Mile Traveled/yr</a:t>
                </a:r>
                <a:r>
                  <a:rPr lang="en-US" baseline="0"/>
                  <a:t> (Billion)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606112048474272E-2"/>
              <c:y val="0.251421444049484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55584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303801291195427"/>
          <c:y val="0.28755184218898505"/>
          <c:w val="0.25714070812617096"/>
          <c:h val="0.1072895831023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527181</xdr:colOff>
      <xdr:row>24</xdr:row>
      <xdr:rowOff>7777</xdr:rowOff>
    </xdr:from>
    <xdr:to>
      <xdr:col>19</xdr:col>
      <xdr:colOff>625929</xdr:colOff>
      <xdr:row>44</xdr:row>
      <xdr:rowOff>97972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4E057-53F0-41E5-8E8B-5DFDD2FBD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10886</xdr:colOff>
      <xdr:row>24</xdr:row>
      <xdr:rowOff>5442</xdr:rowOff>
    </xdr:from>
    <xdr:to>
      <xdr:col>10</xdr:col>
      <xdr:colOff>288863</xdr:colOff>
      <xdr:row>44</xdr:row>
      <xdr:rowOff>103413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1C6AE7-B9A9-4668-B6B7-D85FA7ED8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anta\.spyder-py3\RSG\RSG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 (2)"/>
      <sheetName val="Sheet1 "/>
    </sheetNames>
    <sheetDataSet>
      <sheetData sheetId="0" refreshError="1"/>
      <sheetData sheetId="1">
        <row r="2">
          <cell r="E2" t="str">
            <v>2010 RSG</v>
          </cell>
          <cell r="F2" t="str">
            <v>2017 NHTS</v>
          </cell>
          <cell r="G2" t="str">
            <v>2010 RSG</v>
          </cell>
          <cell r="H2" t="str">
            <v>2017 NHTS</v>
          </cell>
        </row>
        <row r="3">
          <cell r="B3" t="str">
            <v>50-250</v>
          </cell>
          <cell r="E3">
            <v>1961048646</v>
          </cell>
          <cell r="F3">
            <v>4484061204.3475857</v>
          </cell>
          <cell r="G3">
            <v>422442216541</v>
          </cell>
          <cell r="H3">
            <v>411690644031.86713</v>
          </cell>
        </row>
        <row r="4">
          <cell r="B4" t="str">
            <v>250-500</v>
          </cell>
          <cell r="E4">
            <v>274656642</v>
          </cell>
          <cell r="F4">
            <v>266282888.83191845</v>
          </cell>
          <cell r="G4">
            <v>193245532032</v>
          </cell>
          <cell r="H4">
            <v>86899356856.162521</v>
          </cell>
        </row>
        <row r="5">
          <cell r="B5" t="str">
            <v>500-750</v>
          </cell>
          <cell r="E5">
            <v>102912821</v>
          </cell>
          <cell r="F5">
            <v>19596728.820732381</v>
          </cell>
          <cell r="G5">
            <v>125289090239</v>
          </cell>
          <cell r="H5">
            <v>11944334353.733252</v>
          </cell>
        </row>
        <row r="6">
          <cell r="B6" t="str">
            <v>750-1000</v>
          </cell>
          <cell r="E6">
            <v>48859792</v>
          </cell>
          <cell r="F6">
            <v>13145091.399545409</v>
          </cell>
          <cell r="G6">
            <v>83655766054</v>
          </cell>
          <cell r="H6">
            <v>11365041927.306273</v>
          </cell>
        </row>
        <row r="7">
          <cell r="B7" t="str">
            <v>1000-1250</v>
          </cell>
          <cell r="E7">
            <v>44730390</v>
          </cell>
          <cell r="F7">
            <v>9521364.2285378948</v>
          </cell>
          <cell r="G7">
            <v>99666820317</v>
          </cell>
          <cell r="H7">
            <v>10245618274.874941</v>
          </cell>
        </row>
        <row r="8">
          <cell r="B8" t="str">
            <v>1250-1500</v>
          </cell>
          <cell r="E8">
            <v>23249440</v>
          </cell>
          <cell r="F8">
            <v>4691342.8128489656</v>
          </cell>
          <cell r="G8">
            <v>63316712355</v>
          </cell>
          <cell r="H8">
            <v>6518761333.9452229</v>
          </cell>
        </row>
        <row r="9">
          <cell r="B9" t="str">
            <v>1500-1750</v>
          </cell>
          <cell r="E9">
            <v>12102811</v>
          </cell>
          <cell r="F9">
            <v>20476792.505122349</v>
          </cell>
          <cell r="G9">
            <v>39335571436</v>
          </cell>
          <cell r="H9">
            <v>34753136356.913155</v>
          </cell>
        </row>
        <row r="10">
          <cell r="B10" t="str">
            <v>1750-2000</v>
          </cell>
          <cell r="E10">
            <v>11097046</v>
          </cell>
          <cell r="F10">
            <v>3774886.8353646956</v>
          </cell>
          <cell r="G10">
            <v>41522928717</v>
          </cell>
          <cell r="H10">
            <v>7037284118.6128988</v>
          </cell>
        </row>
        <row r="11">
          <cell r="B11" t="str">
            <v>2000-2250</v>
          </cell>
          <cell r="E11">
            <v>8164515</v>
          </cell>
          <cell r="F11">
            <v>462823.29972610588</v>
          </cell>
          <cell r="G11">
            <v>34587257439</v>
          </cell>
          <cell r="H11">
            <v>1001536309.4336727</v>
          </cell>
        </row>
        <row r="12">
          <cell r="B12" t="str">
            <v>2250-2500</v>
          </cell>
          <cell r="E12">
            <v>7768737</v>
          </cell>
          <cell r="F12">
            <v>157877.16258204219</v>
          </cell>
          <cell r="G12">
            <v>36968723670</v>
          </cell>
          <cell r="H12">
            <v>405764757.73426151</v>
          </cell>
        </row>
        <row r="13">
          <cell r="B13" t="str">
            <v>2500-2750</v>
          </cell>
          <cell r="E13">
            <v>8896476</v>
          </cell>
          <cell r="F13">
            <v>2327602.609777024</v>
          </cell>
          <cell r="G13">
            <v>46937457050</v>
          </cell>
          <cell r="H13">
            <v>6626410372.8808422</v>
          </cell>
        </row>
        <row r="14">
          <cell r="B14" t="str">
            <v>2750-3000</v>
          </cell>
          <cell r="E14">
            <v>13905400</v>
          </cell>
          <cell r="F14">
            <v>420150.63971596601</v>
          </cell>
          <cell r="G14">
            <v>79738940288</v>
          </cell>
          <cell r="H14">
            <v>2285688594.8350883</v>
          </cell>
        </row>
        <row r="15">
          <cell r="B15" t="str">
            <v>3000-3250</v>
          </cell>
          <cell r="E15">
            <v>4805800</v>
          </cell>
          <cell r="F15">
            <v>0</v>
          </cell>
          <cell r="G15">
            <v>29621705489</v>
          </cell>
          <cell r="H15">
            <v>0</v>
          </cell>
        </row>
        <row r="16">
          <cell r="B16" t="str">
            <v>3250-3500</v>
          </cell>
          <cell r="E16">
            <v>429530</v>
          </cell>
          <cell r="F16">
            <v>0</v>
          </cell>
          <cell r="G16">
            <v>2837163666</v>
          </cell>
          <cell r="H16">
            <v>0</v>
          </cell>
        </row>
        <row r="17">
          <cell r="B17" t="str">
            <v>3500-3750</v>
          </cell>
          <cell r="E17">
            <v>87620</v>
          </cell>
          <cell r="F17">
            <v>0</v>
          </cell>
          <cell r="G17">
            <v>637981004</v>
          </cell>
          <cell r="H17">
            <v>0</v>
          </cell>
        </row>
        <row r="18">
          <cell r="B18" t="str">
            <v>3750-Above</v>
          </cell>
          <cell r="E18">
            <v>1361157</v>
          </cell>
          <cell r="F18">
            <v>0</v>
          </cell>
          <cell r="G18">
            <v>12845512722</v>
          </cell>
          <cell r="H1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0702F-E722-4CA2-9A09-96AAC0D9BF3C}">
  <dimension ref="A1:M27"/>
  <sheetViews>
    <sheetView tabSelected="1" zoomScaleNormal="100" workbookViewId="0">
      <selection activeCell="K3" sqref="K3"/>
    </sheetView>
  </sheetViews>
  <sheetFormatPr defaultRowHeight="14.6" x14ac:dyDescent="0.4"/>
  <cols>
    <col min="2" max="2" width="11.3046875" customWidth="1"/>
    <col min="3" max="3" width="8.15234375" customWidth="1"/>
    <col min="4" max="4" width="8.3046875" customWidth="1"/>
    <col min="5" max="5" width="11.84375" bestFit="1" customWidth="1"/>
    <col min="6" max="6" width="11.3828125" customWidth="1"/>
    <col min="7" max="7" width="11.84375" bestFit="1" customWidth="1"/>
    <col min="8" max="8" width="12.07421875" customWidth="1"/>
    <col min="9" max="9" width="12.15234375" bestFit="1" customWidth="1"/>
    <col min="10" max="10" width="23.3828125" bestFit="1" customWidth="1"/>
    <col min="11" max="11" width="16.15234375" bestFit="1" customWidth="1"/>
    <col min="12" max="12" width="15.07421875" customWidth="1"/>
    <col min="13" max="13" width="18.15234375" customWidth="1"/>
  </cols>
  <sheetData>
    <row r="1" spans="1:13" x14ac:dyDescent="0.4">
      <c r="A1" s="13" t="s">
        <v>0</v>
      </c>
      <c r="B1" s="13"/>
      <c r="C1" s="13" t="s">
        <v>1</v>
      </c>
      <c r="D1" s="13"/>
      <c r="E1" s="13" t="s">
        <v>2</v>
      </c>
      <c r="F1" s="13"/>
      <c r="G1" s="13" t="s">
        <v>2</v>
      </c>
      <c r="H1" s="13"/>
      <c r="I1" s="11"/>
      <c r="J1" s="11"/>
      <c r="K1" s="11"/>
      <c r="L1" s="11"/>
      <c r="M1" s="11"/>
    </row>
    <row r="2" spans="1:13" x14ac:dyDescent="0.4">
      <c r="A2" s="11" t="s">
        <v>3</v>
      </c>
      <c r="B2" s="11" t="s">
        <v>4</v>
      </c>
      <c r="C2" s="11" t="s">
        <v>52</v>
      </c>
      <c r="D2" s="11" t="s">
        <v>5</v>
      </c>
      <c r="E2" s="11" t="s">
        <v>56</v>
      </c>
      <c r="F2" s="11" t="s">
        <v>57</v>
      </c>
      <c r="G2" s="11" t="s">
        <v>56</v>
      </c>
      <c r="H2" s="11" t="s">
        <v>57</v>
      </c>
      <c r="I2" s="11"/>
      <c r="J2" s="11"/>
      <c r="K2" s="11"/>
      <c r="L2" s="11"/>
      <c r="M2" s="11"/>
    </row>
    <row r="3" spans="1:13" x14ac:dyDescent="0.4">
      <c r="A3" s="11" t="s">
        <v>6</v>
      </c>
      <c r="B3" s="11" t="s">
        <v>7</v>
      </c>
      <c r="C3" s="11">
        <v>17507370</v>
      </c>
      <c r="D3" s="11">
        <v>6415957477</v>
      </c>
      <c r="E3" s="11">
        <v>1961048646</v>
      </c>
      <c r="F3">
        <v>4484061204.3475857</v>
      </c>
      <c r="G3" s="11">
        <v>422442216541</v>
      </c>
      <c r="H3" s="11">
        <v>411690644031.86713</v>
      </c>
      <c r="I3" s="11"/>
      <c r="J3" s="11"/>
      <c r="K3" s="11"/>
      <c r="L3" s="11"/>
      <c r="M3" s="11"/>
    </row>
    <row r="4" spans="1:13" x14ac:dyDescent="0.4">
      <c r="A4" s="11" t="s">
        <v>9</v>
      </c>
      <c r="B4" s="11" t="s">
        <v>10</v>
      </c>
      <c r="C4" s="11">
        <v>16848374</v>
      </c>
      <c r="D4" s="11">
        <v>12212765298</v>
      </c>
      <c r="E4" s="11">
        <v>274656642</v>
      </c>
      <c r="F4">
        <v>266282888.83191845</v>
      </c>
      <c r="G4" s="11">
        <v>193245532032</v>
      </c>
      <c r="H4" s="11">
        <v>86899356856.162521</v>
      </c>
      <c r="I4" s="11"/>
      <c r="J4" s="11"/>
      <c r="K4" s="11"/>
      <c r="L4" s="11"/>
      <c r="M4" s="11"/>
    </row>
    <row r="5" spans="1:13" x14ac:dyDescent="0.4">
      <c r="A5" s="11" t="s">
        <v>12</v>
      </c>
      <c r="B5" s="11" t="s">
        <v>13</v>
      </c>
      <c r="C5" s="11">
        <v>24481836</v>
      </c>
      <c r="D5" s="11">
        <v>30351616301</v>
      </c>
      <c r="E5" s="11">
        <v>102912821</v>
      </c>
      <c r="F5">
        <v>19596728.820732381</v>
      </c>
      <c r="G5" s="11">
        <v>125289090239</v>
      </c>
      <c r="H5" s="11">
        <v>11944334353.733252</v>
      </c>
      <c r="I5" s="11"/>
      <c r="J5" s="11"/>
      <c r="K5" s="11"/>
      <c r="L5" s="11"/>
      <c r="M5" s="11"/>
    </row>
    <row r="6" spans="1:13" x14ac:dyDescent="0.4">
      <c r="A6" s="11" t="s">
        <v>14</v>
      </c>
      <c r="B6" s="11" t="s">
        <v>15</v>
      </c>
      <c r="C6" s="11">
        <v>18723552</v>
      </c>
      <c r="D6" s="11">
        <v>32214820626</v>
      </c>
      <c r="E6" s="11">
        <v>48859792</v>
      </c>
      <c r="F6">
        <v>13145091.399545409</v>
      </c>
      <c r="G6" s="11">
        <v>83655766054</v>
      </c>
      <c r="H6" s="11">
        <v>11365041927.306273</v>
      </c>
      <c r="I6" s="11"/>
      <c r="J6" s="11"/>
      <c r="K6" s="11" t="s">
        <v>16</v>
      </c>
      <c r="L6" s="11" t="s">
        <v>17</v>
      </c>
      <c r="M6" s="11"/>
    </row>
    <row r="7" spans="1:13" x14ac:dyDescent="0.4">
      <c r="A7" s="11" t="s">
        <v>18</v>
      </c>
      <c r="B7" s="11" t="s">
        <v>19</v>
      </c>
      <c r="C7" s="11">
        <v>23025091</v>
      </c>
      <c r="D7" s="11">
        <v>51533948255</v>
      </c>
      <c r="E7" s="11">
        <v>44730390</v>
      </c>
      <c r="F7">
        <v>9521364.2285378948</v>
      </c>
      <c r="G7" s="11">
        <v>99666820317</v>
      </c>
      <c r="H7" s="11">
        <v>10245618274.874941</v>
      </c>
      <c r="I7" s="11"/>
      <c r="J7" s="11" t="s">
        <v>20</v>
      </c>
      <c r="K7" s="1">
        <v>9.0113402464541572</v>
      </c>
      <c r="L7" s="1">
        <v>5.0481536460000003</v>
      </c>
      <c r="M7" s="11"/>
    </row>
    <row r="8" spans="1:13" x14ac:dyDescent="0.4">
      <c r="A8" s="11" t="s">
        <v>21</v>
      </c>
      <c r="B8" s="11" t="s">
        <v>22</v>
      </c>
      <c r="C8" s="11">
        <v>13954130</v>
      </c>
      <c r="D8" s="11">
        <v>38080343586</v>
      </c>
      <c r="E8" s="11">
        <v>23249440</v>
      </c>
      <c r="F8">
        <v>4691342.8128489656</v>
      </c>
      <c r="G8" s="11">
        <v>63316712355</v>
      </c>
      <c r="H8" s="11">
        <v>6518761333.9452229</v>
      </c>
      <c r="I8" s="11"/>
      <c r="J8" s="11" t="s">
        <v>23</v>
      </c>
      <c r="K8" s="2">
        <v>1714.0137721375236</v>
      </c>
      <c r="L8" s="2">
        <v>1312.649379019</v>
      </c>
      <c r="M8" s="11"/>
    </row>
    <row r="9" spans="1:13" x14ac:dyDescent="0.4">
      <c r="A9" s="11" t="s">
        <v>24</v>
      </c>
      <c r="B9" s="11" t="s">
        <v>25</v>
      </c>
      <c r="C9" s="11">
        <v>8549042</v>
      </c>
      <c r="D9" s="11">
        <v>27842240289</v>
      </c>
      <c r="E9" s="11">
        <v>12102811</v>
      </c>
      <c r="F9">
        <v>20476792.505122349</v>
      </c>
      <c r="G9" s="11">
        <v>39335571436</v>
      </c>
      <c r="H9" s="11">
        <v>34753136356.913155</v>
      </c>
      <c r="I9" s="11"/>
      <c r="J9" s="3" t="s">
        <v>26</v>
      </c>
      <c r="K9" s="2">
        <v>1070.0214305420245</v>
      </c>
      <c r="L9" s="2">
        <v>1317.5345863821078</v>
      </c>
      <c r="M9" s="11"/>
    </row>
    <row r="10" spans="1:13" x14ac:dyDescent="0.4">
      <c r="A10" s="11" t="s">
        <v>27</v>
      </c>
      <c r="B10" s="11" t="s">
        <v>28</v>
      </c>
      <c r="C10" s="11">
        <v>8312620</v>
      </c>
      <c r="D10" s="11">
        <v>31090945189</v>
      </c>
      <c r="E10" s="11">
        <v>11097046</v>
      </c>
      <c r="F10">
        <v>3774886.8353646956</v>
      </c>
      <c r="G10" s="11">
        <v>41522928717</v>
      </c>
      <c r="H10" s="11">
        <v>7037284118.6128988</v>
      </c>
      <c r="I10" s="11"/>
      <c r="J10" s="11" t="s">
        <v>29</v>
      </c>
      <c r="K10" s="4">
        <v>190.206309523377</v>
      </c>
      <c r="L10" s="2">
        <v>260.02563928677222</v>
      </c>
      <c r="M10" s="11"/>
    </row>
    <row r="11" spans="1:13" x14ac:dyDescent="0.4">
      <c r="A11" s="11" t="s">
        <v>30</v>
      </c>
      <c r="B11" s="11" t="s">
        <v>31</v>
      </c>
      <c r="C11" s="11">
        <v>7041050</v>
      </c>
      <c r="D11" s="11">
        <v>29830091087</v>
      </c>
      <c r="E11" s="11">
        <v>8164515</v>
      </c>
      <c r="F11">
        <v>462823.29972610588</v>
      </c>
      <c r="G11" s="11">
        <v>34587257439</v>
      </c>
      <c r="H11" s="11">
        <v>1001536309.4336727</v>
      </c>
      <c r="I11" s="11"/>
      <c r="J11" s="11" t="s">
        <v>32</v>
      </c>
      <c r="K11" s="4">
        <v>29.972959319519301</v>
      </c>
      <c r="L11" s="2">
        <v>16.790854604538801</v>
      </c>
      <c r="M11" s="11"/>
    </row>
    <row r="12" spans="1:13" x14ac:dyDescent="0.4">
      <c r="A12" s="11" t="s">
        <v>33</v>
      </c>
      <c r="B12" s="11" t="s">
        <v>34</v>
      </c>
      <c r="C12" s="11">
        <v>6907569</v>
      </c>
      <c r="D12" s="11">
        <v>32888443337</v>
      </c>
      <c r="E12" s="11">
        <v>7768737</v>
      </c>
      <c r="F12">
        <v>157877.16258204219</v>
      </c>
      <c r="G12" s="11">
        <v>36968723670</v>
      </c>
      <c r="H12" s="11">
        <v>405764757.73426151</v>
      </c>
      <c r="I12" s="11"/>
      <c r="J12" s="11" t="s">
        <v>35</v>
      </c>
      <c r="K12" s="5">
        <v>0.43171029503346325</v>
      </c>
      <c r="L12" s="3">
        <v>0.33061825984343196</v>
      </c>
      <c r="M12" s="6"/>
    </row>
    <row r="13" spans="1:13" x14ac:dyDescent="0.4">
      <c r="A13" s="11" t="s">
        <v>36</v>
      </c>
      <c r="B13" s="11" t="s">
        <v>37</v>
      </c>
      <c r="C13" s="11">
        <v>8243978</v>
      </c>
      <c r="D13" s="11">
        <v>43513851971</v>
      </c>
      <c r="E13" s="11">
        <v>8896476</v>
      </c>
      <c r="F13">
        <v>2327602.609777024</v>
      </c>
      <c r="G13" s="11">
        <v>46937457050</v>
      </c>
      <c r="H13" s="11">
        <v>6626410372.8808422</v>
      </c>
      <c r="I13" s="11"/>
      <c r="J13" s="11" t="s">
        <v>38</v>
      </c>
      <c r="K13" s="3">
        <f>C22/E22</f>
        <v>6.9166677721595793E-2</v>
      </c>
      <c r="L13" s="3">
        <f>C23/E23</f>
        <v>6.8678731732881179E-2</v>
      </c>
      <c r="M13" s="11"/>
    </row>
    <row r="14" spans="1:13" x14ac:dyDescent="0.4">
      <c r="A14" s="11" t="s">
        <v>39</v>
      </c>
      <c r="B14" s="11" t="s">
        <v>40</v>
      </c>
      <c r="C14" s="11">
        <v>13261894</v>
      </c>
      <c r="D14" s="11">
        <v>76053394524</v>
      </c>
      <c r="E14" s="11">
        <v>13905400</v>
      </c>
      <c r="F14">
        <v>420150.63971596601</v>
      </c>
      <c r="G14" s="11">
        <v>79738940288</v>
      </c>
      <c r="H14" s="11">
        <v>2285688594.8350883</v>
      </c>
      <c r="I14" s="11"/>
      <c r="J14" s="11" t="s">
        <v>41</v>
      </c>
      <c r="K14" s="3">
        <f>D22/F22</f>
        <v>0.3891029042462183</v>
      </c>
      <c r="L14" s="3">
        <f>D23/F23</f>
        <v>0.34799108524500216</v>
      </c>
      <c r="M14" s="11"/>
    </row>
    <row r="15" spans="1:13" x14ac:dyDescent="0.4">
      <c r="A15" s="11" t="s">
        <v>42</v>
      </c>
      <c r="B15" s="11" t="s">
        <v>43</v>
      </c>
      <c r="C15" s="11">
        <v>4631618</v>
      </c>
      <c r="D15" s="11">
        <v>28547598157</v>
      </c>
      <c r="E15" s="11">
        <v>4805800</v>
      </c>
      <c r="F15" s="11">
        <v>0</v>
      </c>
      <c r="G15" s="11">
        <v>29621705489</v>
      </c>
      <c r="H15" s="11">
        <v>0</v>
      </c>
      <c r="I15" s="11"/>
      <c r="J15" s="11" t="s">
        <v>44</v>
      </c>
      <c r="K15" s="7">
        <f>C22/C27</f>
        <v>1.6793240145981708E-3</v>
      </c>
      <c r="L15" s="8">
        <f>C23/C27</f>
        <v>9.3412076453851787E-4</v>
      </c>
      <c r="M15" s="9"/>
    </row>
    <row r="16" spans="1:13" x14ac:dyDescent="0.4">
      <c r="A16" s="11" t="s">
        <v>45</v>
      </c>
      <c r="B16" s="11" t="s">
        <v>46</v>
      </c>
      <c r="C16" s="11">
        <v>413756</v>
      </c>
      <c r="D16" s="11">
        <v>2732613004</v>
      </c>
      <c r="E16" s="11">
        <v>429530</v>
      </c>
      <c r="F16" s="11">
        <v>0</v>
      </c>
      <c r="G16" s="11">
        <v>2837163666</v>
      </c>
      <c r="H16" s="11">
        <v>0</v>
      </c>
      <c r="I16" s="11"/>
      <c r="J16" s="11"/>
      <c r="K16" s="11"/>
      <c r="L16" s="11"/>
      <c r="M16" s="11"/>
    </row>
    <row r="17" spans="1:13" x14ac:dyDescent="0.4">
      <c r="A17" s="11" t="s">
        <v>47</v>
      </c>
      <c r="B17" s="11" t="s">
        <v>48</v>
      </c>
      <c r="C17" s="11">
        <v>87358</v>
      </c>
      <c r="D17" s="11">
        <v>636140128</v>
      </c>
      <c r="E17" s="11">
        <v>87620</v>
      </c>
      <c r="F17" s="11">
        <v>0</v>
      </c>
      <c r="G17" s="11">
        <v>637981004</v>
      </c>
      <c r="H17" s="11">
        <v>0</v>
      </c>
      <c r="I17" s="11"/>
      <c r="J17" s="11"/>
      <c r="K17" s="11"/>
      <c r="L17" s="11"/>
      <c r="M17" s="11"/>
    </row>
    <row r="18" spans="1:13" x14ac:dyDescent="0.4">
      <c r="A18" s="11" t="s">
        <v>49</v>
      </c>
      <c r="B18" s="11" t="s">
        <v>50</v>
      </c>
      <c r="C18" s="11">
        <v>1361157</v>
      </c>
      <c r="D18" s="11">
        <v>12845512722</v>
      </c>
      <c r="E18" s="11">
        <v>1361157</v>
      </c>
      <c r="F18" s="11">
        <v>0</v>
      </c>
      <c r="G18" s="11">
        <v>12845512722</v>
      </c>
      <c r="H18" s="11">
        <v>0</v>
      </c>
      <c r="I18" s="11"/>
      <c r="J18" s="11"/>
      <c r="K18" s="11"/>
      <c r="L18" s="11"/>
      <c r="M18" s="11"/>
    </row>
    <row r="19" spans="1:13" x14ac:dyDescent="0.4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13" x14ac:dyDescent="0.4">
      <c r="A20" s="13" t="s">
        <v>53</v>
      </c>
      <c r="B20" s="13"/>
      <c r="C20" s="11">
        <f>SUM(C3:C18)</f>
        <v>173350395</v>
      </c>
      <c r="D20" s="11">
        <f>SUM(D3:D18)</f>
        <v>456790281951</v>
      </c>
      <c r="E20" s="11">
        <f t="shared" ref="E20" si="0">SUM(E3:E18)</f>
        <v>2524076823</v>
      </c>
      <c r="F20" s="11">
        <f>SUM(G3:G18)</f>
        <v>1312649379019</v>
      </c>
      <c r="G20" s="11"/>
      <c r="H20" s="11"/>
      <c r="I20" s="11"/>
      <c r="J20" s="11"/>
      <c r="K20" s="11"/>
      <c r="L20" s="11"/>
      <c r="M20" s="11"/>
    </row>
    <row r="21" spans="1:13" x14ac:dyDescent="0.4">
      <c r="A21" s="11"/>
      <c r="B21" s="11"/>
      <c r="C21" s="11"/>
      <c r="D21" s="11"/>
      <c r="E21" s="11"/>
      <c r="F21" s="11"/>
      <c r="G21" s="11"/>
      <c r="H21" s="11" t="s">
        <v>32</v>
      </c>
      <c r="I21" s="11" t="s">
        <v>35</v>
      </c>
      <c r="J21" s="3" t="s">
        <v>26</v>
      </c>
      <c r="K21" s="11" t="s">
        <v>29</v>
      </c>
      <c r="L21" s="11"/>
      <c r="M21" s="11"/>
    </row>
    <row r="22" spans="1:13" x14ac:dyDescent="0.4">
      <c r="A22" s="13" t="s">
        <v>16</v>
      </c>
      <c r="B22" s="13"/>
      <c r="C22" s="10">
        <v>623284466.66614032</v>
      </c>
      <c r="D22" s="11">
        <v>666927736656.72632</v>
      </c>
      <c r="E22" s="11">
        <v>9011340246.4541569</v>
      </c>
      <c r="F22" s="11">
        <v>1714013772137.5237</v>
      </c>
      <c r="G22" s="11"/>
      <c r="H22" s="11">
        <f>E22/C25</f>
        <v>29.972959319519298</v>
      </c>
      <c r="I22" s="3">
        <f>F22/C26</f>
        <v>0.43171029503346325</v>
      </c>
      <c r="J22" s="11">
        <f>D22/C22</f>
        <v>1070.0214305420245</v>
      </c>
      <c r="K22" s="11">
        <f>F22/E22</f>
        <v>190.206309523377</v>
      </c>
      <c r="L22" s="11"/>
      <c r="M22" s="11"/>
    </row>
    <row r="23" spans="1:13" x14ac:dyDescent="0.4">
      <c r="A23" s="13" t="s">
        <v>54</v>
      </c>
      <c r="B23" s="13"/>
      <c r="C23" s="11">
        <f>C20*2</f>
        <v>346700790</v>
      </c>
      <c r="D23" s="11">
        <v>456790281951</v>
      </c>
      <c r="E23" s="11">
        <f>E20*2</f>
        <v>5048153646</v>
      </c>
      <c r="F23" s="11">
        <f>F20</f>
        <v>1312649379019</v>
      </c>
      <c r="G23" s="11"/>
      <c r="H23" s="11">
        <f>E23/C25</f>
        <v>16.790854604538847</v>
      </c>
      <c r="I23" s="3">
        <f>F23/C26</f>
        <v>0.33061825984343196</v>
      </c>
      <c r="J23" s="11">
        <f>D23/C23</f>
        <v>1317.5345863821078</v>
      </c>
      <c r="K23" s="11">
        <f>F23/E23</f>
        <v>260.02563928677222</v>
      </c>
      <c r="L23" s="11"/>
      <c r="M23" s="11"/>
    </row>
    <row r="24" spans="1:13" x14ac:dyDescent="0.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</row>
    <row r="25" spans="1:13" ht="20.05" customHeight="1" x14ac:dyDescent="0.4">
      <c r="A25" s="12" t="s">
        <v>55</v>
      </c>
      <c r="B25" s="11" t="s">
        <v>8</v>
      </c>
      <c r="C25" s="11">
        <v>300649000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</row>
    <row r="26" spans="1:13" ht="20.05" customHeight="1" x14ac:dyDescent="0.4">
      <c r="A26" s="12"/>
      <c r="B26" s="11" t="s">
        <v>11</v>
      </c>
      <c r="C26" s="11">
        <v>3970287000000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</row>
    <row r="27" spans="1:13" ht="20.05" customHeight="1" x14ac:dyDescent="0.4">
      <c r="A27" s="12"/>
      <c r="B27" s="11" t="s">
        <v>51</v>
      </c>
      <c r="C27" s="11">
        <v>371152000000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</row>
  </sheetData>
  <mergeCells count="8">
    <mergeCell ref="A23:B23"/>
    <mergeCell ref="A25:A27"/>
    <mergeCell ref="A1:B1"/>
    <mergeCell ref="C1:D1"/>
    <mergeCell ref="E1:F1"/>
    <mergeCell ref="G1:H1"/>
    <mergeCell ref="A20:B20"/>
    <mergeCell ref="A22:B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2018-10-02T04:07:40Z</dcterms:modified>
</cp:coreProperties>
</file>