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Master Schedule" sheetId="4" r:id="rId1"/>
  </sheets>
  <calcPr calcId="144525"/>
  <customWorkbookViews>
    <customWorkbookView name="Bộ lọc 1" guid="{8B46D746-739C-4E34-802B-F0433EAABBC4}" maximized="1" windowWidth="0" windowHeight="0" activeSheetId="0"/>
  </customWorkbookViews>
</workbook>
</file>

<file path=xl/sharedStrings.xml><?xml version="1.0" encoding="utf-8"?>
<sst xmlns="http://schemas.openxmlformats.org/spreadsheetml/2006/main" count="137" uniqueCount="59">
  <si>
    <t>Feature</t>
  </si>
  <si>
    <t>Story</t>
  </si>
  <si>
    <t>Status</t>
  </si>
  <si>
    <t>EMD</t>
  </si>
  <si>
    <t>BMD</t>
  </si>
  <si>
    <t>Progress</t>
  </si>
  <si>
    <t>Week 1
(24/6 - 28/6)</t>
  </si>
  <si>
    <t>Week 2
(1/7 - 5/7)</t>
  </si>
  <si>
    <t>Week 3
(8/7 - 12/7)</t>
  </si>
  <si>
    <t>Week 4
(15/7 - 19/7)</t>
  </si>
  <si>
    <t>Week 5
(22/7 - 26/7)</t>
  </si>
  <si>
    <t>Week 6
(29/7 - 2/8)</t>
  </si>
  <si>
    <t>Note</t>
  </si>
  <si>
    <r>
      <rPr>
        <b/>
        <sz val="10"/>
        <color theme="1"/>
        <rFont val="Inter"/>
        <charset val="134"/>
      </rPr>
      <t xml:space="preserve">User Management
</t>
    </r>
    <r>
      <rPr>
        <sz val="10"/>
        <color theme="1"/>
        <rFont val="Inter"/>
        <charset val="134"/>
      </rPr>
      <t>(Khuong, TAnh)</t>
    </r>
  </si>
  <si>
    <t>SRS, Usecase, ERD for User Management</t>
  </si>
  <si>
    <t>Done</t>
  </si>
  <si>
    <t>[FE] Component Library</t>
  </si>
  <si>
    <t>[BE] Implement story Create/Update User/Active/Deactive User/Delete (CUD)</t>
  </si>
  <si>
    <t>[BE] Implement story Role-Permission, Authenticate &amp; Authorize User</t>
  </si>
  <si>
    <t>[FE] UI Implementation</t>
  </si>
  <si>
    <t>In-Progress</t>
  </si>
  <si>
    <t>[FE] Implement story Retrieve Users [List + Paging] &amp; [Search + Filter] (R)</t>
  </si>
  <si>
    <t>Not-Start</t>
  </si>
  <si>
    <t>Fix bug &amp; Cover Task</t>
  </si>
  <si>
    <r>
      <rPr>
        <b/>
        <sz val="10"/>
        <color theme="1"/>
        <rFont val="Inter"/>
        <charset val="134"/>
      </rPr>
      <t xml:space="preserve">Syllabus Management
</t>
    </r>
    <r>
      <rPr>
        <sz val="10"/>
        <color theme="1"/>
        <rFont val="Inter"/>
        <charset val="134"/>
      </rPr>
      <t>(NHuy, Ban)</t>
    </r>
  </si>
  <si>
    <t>SRS, Usecase, ERD for Syllabus Management</t>
  </si>
  <si>
    <t>[FE] Component Library for Syllabus Management</t>
  </si>
  <si>
    <t>[FE] Implement story Create Syllabus/Save as Draft</t>
  </si>
  <si>
    <t>[FE] Implement story Edit Syllabus</t>
  </si>
  <si>
    <t>[FE] Implement story Get List of Syllabuses/Pagination Syllabus</t>
  </si>
  <si>
    <t>[FE] Implement story Delete Syllabus</t>
  </si>
  <si>
    <t>[FE] Implement story Duplicate Syllabus/Import Files</t>
  </si>
  <si>
    <t>[FE] Implement story Search &amp; Filter Syllabus</t>
  </si>
  <si>
    <t>[FE] Implement story Active/Deactive Syllabus</t>
  </si>
  <si>
    <t>[FE] Implement story View Syllabus Detail</t>
  </si>
  <si>
    <t>[BE] Implement story CRUD Metadata Output Standard/Delivery Type, Training Syllabus Material</t>
  </si>
  <si>
    <t>Pending</t>
  </si>
  <si>
    <t>[BE] Implement story CRUD Syllabus</t>
  </si>
  <si>
    <r>
      <rPr>
        <b/>
        <sz val="10"/>
        <color theme="1"/>
        <rFont val="Inter"/>
        <charset val="134"/>
      </rPr>
      <t xml:space="preserve">Training Program Management
</t>
    </r>
    <r>
      <rPr>
        <sz val="10"/>
        <color theme="1"/>
        <rFont val="Inter"/>
        <charset val="134"/>
      </rPr>
      <t>(Hoàng Ân, Xuân Mạnh)</t>
    </r>
  </si>
  <si>
    <t>SRS, Usecase, ERD for training program management</t>
  </si>
  <si>
    <t>(FE) Implement UI for Import, Create, Update, Duplicate</t>
  </si>
  <si>
    <t>(BE) Implement story Training program CIUD Management</t>
  </si>
  <si>
    <t>(FE) Implement UI for Get list, paging, search, filter</t>
  </si>
  <si>
    <t>(BE) Implement story Training material CRUD Management</t>
  </si>
  <si>
    <t>(FE) Implement UI for getting Detail Training program information</t>
  </si>
  <si>
    <t xml:space="preserve">  </t>
  </si>
  <si>
    <t>(FE) Implement UI for delete, active, deactive program</t>
  </si>
  <si>
    <t>(BE) Implement story delete, active, deactive program</t>
  </si>
  <si>
    <t xml:space="preserve">         </t>
  </si>
  <si>
    <t xml:space="preserve"> </t>
  </si>
  <si>
    <r>
      <rPr>
        <b/>
        <sz val="10"/>
        <color theme="1"/>
        <rFont val="Inter"/>
        <charset val="134"/>
      </rPr>
      <t xml:space="preserve">Class Management
</t>
    </r>
    <r>
      <rPr>
        <sz val="10"/>
        <color theme="1"/>
        <rFont val="Inter"/>
        <charset val="134"/>
      </rPr>
      <t>(THuy, Tung)</t>
    </r>
  </si>
  <si>
    <t>SRS, Usecase, ERD for class management</t>
  </si>
  <si>
    <t>[FE] Implement story List of Class, Pagination, Filter, Sort</t>
  </si>
  <si>
    <t>[BE] Implement story Delete/Active/Deactive</t>
  </si>
  <si>
    <t>[BE] Implement story Create classs &amp; Import file</t>
  </si>
  <si>
    <t>[FE] Implement story View class detail</t>
  </si>
  <si>
    <t>[FE] General info, attendee general info, other info (others tab)</t>
  </si>
  <si>
    <t>[BE] Change training program, add/remove syllabus, add activity, select trainer, location</t>
  </si>
  <si>
    <t>Total Progress Actual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</si>
</sst>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\-mmm"/>
  </numFmts>
  <fonts count="32">
    <font>
      <sz val="11"/>
      <color theme="1"/>
      <name val="Calibri"/>
      <charset val="134"/>
      <scheme val="minor"/>
    </font>
    <font>
      <b/>
      <sz val="10"/>
      <color theme="1"/>
      <name val="Inter"/>
      <charset val="134"/>
    </font>
    <font>
      <b/>
      <sz val="8"/>
      <color theme="1"/>
      <name val="Inter"/>
      <charset val="134"/>
    </font>
    <font>
      <sz val="10"/>
      <color rgb="FF3F3F3F"/>
      <name val="Inter"/>
      <charset val="134"/>
    </font>
    <font>
      <b/>
      <sz val="10"/>
      <color rgb="FF3F3F3F"/>
      <name val="Inter"/>
      <charset val="134"/>
    </font>
    <font>
      <sz val="9"/>
      <color rgb="FF3F3F3F"/>
      <name val="Inter"/>
      <charset val="134"/>
    </font>
    <font>
      <sz val="11"/>
      <name val="Calibri"/>
      <charset val="134"/>
      <scheme val="minor"/>
    </font>
    <font>
      <i/>
      <sz val="10"/>
      <color rgb="FF3F3F3F"/>
      <name val="Inter"/>
      <charset val="134"/>
    </font>
    <font>
      <sz val="10"/>
      <color rgb="FF000000"/>
      <name val="Inter"/>
      <charset val="134"/>
    </font>
    <font>
      <b/>
      <sz val="10"/>
      <color rgb="FF000000"/>
      <name val="Inter"/>
      <charset val="134"/>
    </font>
    <font>
      <b/>
      <sz val="10"/>
      <color rgb="FF3F3F3F"/>
      <name val="Arial"/>
      <charset val="134"/>
    </font>
    <font>
      <sz val="10"/>
      <color theme="1"/>
      <name val="Inter"/>
      <charset val="134"/>
    </font>
    <font>
      <b/>
      <sz val="9"/>
      <color rgb="FF3F3F3F"/>
      <name val="Inte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8EA9DB"/>
        <bgColor rgb="FF8EA9DB"/>
      </patternFill>
    </fill>
    <fill>
      <patternFill patternType="solid">
        <fgColor rgb="FFBDD7EE"/>
        <bgColor rgb="FFBDD7EE"/>
      </patternFill>
    </fill>
    <fill>
      <patternFill patternType="solid">
        <fgColor rgb="FF92D050"/>
        <bgColor rgb="FF92D050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rgb="FF5B9BD5"/>
      </patternFill>
    </fill>
    <fill>
      <patternFill patternType="solid">
        <fgColor rgb="FFC6E0B4"/>
        <bgColor rgb="FFC6E0B4"/>
      </patternFill>
    </fill>
    <fill>
      <patternFill patternType="solid">
        <fgColor rgb="FFB4C6E7"/>
        <bgColor rgb="FFB4C6E7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3F3F3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15" applyNumberFormat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23" fillId="17" borderId="15" applyNumberFormat="0" applyAlignment="0" applyProtection="0">
      <alignment vertical="center"/>
    </xf>
    <xf numFmtId="0" fontId="24" fillId="18" borderId="16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/>
    </xf>
    <xf numFmtId="2" fontId="4" fillId="6" borderId="3" xfId="0" applyNumberFormat="1" applyFont="1" applyFill="1" applyBorder="1" applyAlignment="1">
      <alignment horizontal="center" vertical="center"/>
    </xf>
    <xf numFmtId="2" fontId="4" fillId="7" borderId="3" xfId="0" applyNumberFormat="1" applyFont="1" applyFill="1" applyBorder="1" applyAlignment="1">
      <alignment horizontal="center" vertical="center"/>
    </xf>
    <xf numFmtId="9" fontId="4" fillId="8" borderId="3" xfId="0" applyNumberFormat="1" applyFont="1" applyFill="1" applyBorder="1" applyAlignment="1">
      <alignment horizontal="center" vertical="center"/>
    </xf>
    <xf numFmtId="4" fontId="5" fillId="9" borderId="3" xfId="0" applyNumberFormat="1" applyFont="1" applyFill="1" applyBorder="1" applyAlignment="1">
      <alignment horizontal="center" vertical="top"/>
    </xf>
    <xf numFmtId="0" fontId="6" fillId="0" borderId="4" xfId="0" applyFont="1" applyBorder="1"/>
    <xf numFmtId="0" fontId="4" fillId="5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2" fontId="5" fillId="9" borderId="3" xfId="0" applyNumberFormat="1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9" fontId="10" fillId="8" borderId="3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8" fillId="4" borderId="1" xfId="0" applyFont="1" applyFill="1" applyBorder="1" applyAlignment="1">
      <alignment vertical="center" wrapText="1"/>
    </xf>
    <xf numFmtId="0" fontId="6" fillId="0" borderId="9" xfId="0" applyFont="1" applyBorder="1"/>
    <xf numFmtId="0" fontId="7" fillId="4" borderId="1" xfId="0" applyFont="1" applyFill="1" applyBorder="1" applyAlignment="1">
      <alignment horizontal="left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4" borderId="0" xfId="0" applyFont="1" applyFill="1" applyAlignment="1">
      <alignment horizontal="left" vertical="center"/>
    </xf>
    <xf numFmtId="0" fontId="11" fillId="0" borderId="0" xfId="0" applyFont="1"/>
    <xf numFmtId="2" fontId="11" fillId="13" borderId="11" xfId="0" applyNumberFormat="1" applyFont="1" applyFill="1" applyBorder="1" applyAlignment="1">
      <alignment horizontal="center" vertical="center" wrapText="1"/>
    </xf>
    <xf numFmtId="0" fontId="6" fillId="0" borderId="11" xfId="0" applyFont="1" applyBorder="1"/>
    <xf numFmtId="9" fontId="9" fillId="14" borderId="0" xfId="0" applyNumberFormat="1" applyFont="1" applyFill="1" applyBorder="1" applyAlignment="1">
      <alignment horizontal="center" vertical="center"/>
    </xf>
    <xf numFmtId="2" fontId="11" fillId="0" borderId="0" xfId="0" applyNumberFormat="1" applyFont="1"/>
    <xf numFmtId="0" fontId="11" fillId="0" borderId="0" xfId="0" applyFont="1" applyAlignment="1">
      <alignment vertical="center"/>
    </xf>
    <xf numFmtId="178" fontId="1" fillId="2" borderId="1" xfId="0" applyNumberFormat="1" applyFont="1" applyFill="1" applyBorder="1" applyAlignment="1">
      <alignment horizontal="center" vertical="center"/>
    </xf>
    <xf numFmtId="4" fontId="12" fillId="9" borderId="3" xfId="0" applyNumberFormat="1" applyFont="1" applyFill="1" applyBorder="1"/>
    <xf numFmtId="2" fontId="4" fillId="9" borderId="3" xfId="0" applyNumberFormat="1" applyFont="1" applyFill="1" applyBorder="1" applyAlignment="1">
      <alignment vertical="top"/>
    </xf>
    <xf numFmtId="4" fontId="4" fillId="9" borderId="3" xfId="0" applyNumberFormat="1" applyFont="1" applyFill="1" applyBorder="1"/>
    <xf numFmtId="0" fontId="4" fillId="9" borderId="3" xfId="0" applyFont="1" applyFill="1" applyBorder="1" applyAlignment="1">
      <alignment vertical="top"/>
    </xf>
    <xf numFmtId="178" fontId="4" fillId="9" borderId="3" xfId="0" applyNumberFormat="1" applyFont="1" applyFill="1" applyBorder="1" applyAlignment="1">
      <alignment vertical="top"/>
    </xf>
    <xf numFmtId="2" fontId="11" fillId="0" borderId="0" xfId="0" applyNumberFormat="1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font>
        <color rgb="FF9C0006"/>
      </font>
      <fill>
        <patternFill patternType="none"/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51435</xdr:colOff>
      <xdr:row>2</xdr:row>
      <xdr:rowOff>152400</xdr:rowOff>
    </xdr:from>
    <xdr:ext cx="923925" cy="133350"/>
    <xdr:sp>
      <xdr:nvSpPr>
        <xdr:cNvPr id="4" name="Shape 4"/>
        <xdr:cNvSpPr/>
      </xdr:nvSpPr>
      <xdr:spPr>
        <a:xfrm>
          <a:off x="9521190" y="866775"/>
          <a:ext cx="9239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3175</xdr:colOff>
      <xdr:row>7</xdr:row>
      <xdr:rowOff>133350</xdr:rowOff>
    </xdr:from>
    <xdr:ext cx="1771650" cy="190500"/>
    <xdr:sp>
      <xdr:nvSpPr>
        <xdr:cNvPr id="5" name="Shape 5"/>
        <xdr:cNvSpPr/>
      </xdr:nvSpPr>
      <xdr:spPr>
        <a:xfrm>
          <a:off x="13025120" y="2514600"/>
          <a:ext cx="177165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C65911"/>
        </a:solidFill>
        <a:ln w="12700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</xdr:txBody>
    </xdr:sp>
    <xdr:clientData fLocksWithSheet="0"/>
  </xdr:oneCellAnchor>
  <xdr:oneCellAnchor>
    <xdr:from>
      <xdr:col>9</xdr:col>
      <xdr:colOff>866775</xdr:colOff>
      <xdr:row>21</xdr:row>
      <xdr:rowOff>142875</xdr:rowOff>
    </xdr:from>
    <xdr:ext cx="1762125" cy="133350"/>
    <xdr:sp>
      <xdr:nvSpPr>
        <xdr:cNvPr id="6" name="Shape 6"/>
        <xdr:cNvSpPr/>
      </xdr:nvSpPr>
      <xdr:spPr>
        <a:xfrm>
          <a:off x="12971145" y="7239000"/>
          <a:ext cx="1762125" cy="133350"/>
        </a:xfrm>
        <a:prstGeom prst="rightArrow">
          <a:avLst>
            <a:gd name="adj1" fmla="val 50000"/>
            <a:gd name="adj2" fmla="val 50000"/>
          </a:avLst>
        </a:prstGeom>
        <a:solidFill>
          <a:srgbClr val="C65911"/>
        </a:solidFill>
        <a:ln w="12700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</xdr:txBody>
    </xdr:sp>
    <xdr:clientData fLocksWithSheet="0"/>
  </xdr:oneCellAnchor>
  <xdr:oneCellAnchor>
    <xdr:from>
      <xdr:col>9</xdr:col>
      <xdr:colOff>46990</xdr:colOff>
      <xdr:row>31</xdr:row>
      <xdr:rowOff>114935</xdr:rowOff>
    </xdr:from>
    <xdr:ext cx="2647950" cy="133350"/>
    <xdr:sp>
      <xdr:nvSpPr>
        <xdr:cNvPr id="7" name="Shape 7"/>
        <xdr:cNvSpPr/>
      </xdr:nvSpPr>
      <xdr:spPr>
        <a:xfrm>
          <a:off x="12151360" y="10592435"/>
          <a:ext cx="2647950" cy="133350"/>
        </a:xfrm>
        <a:prstGeom prst="rightArrow">
          <a:avLst>
            <a:gd name="adj1" fmla="val 50000"/>
            <a:gd name="adj2" fmla="val 50000"/>
          </a:avLst>
        </a:prstGeom>
        <a:solidFill>
          <a:srgbClr val="C65911"/>
        </a:solidFill>
        <a:ln w="12700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</xdr:txBody>
    </xdr:sp>
    <xdr:clientData fLocksWithSheet="0"/>
  </xdr:oneCellAnchor>
  <xdr:oneCellAnchor>
    <xdr:from>
      <xdr:col>6</xdr:col>
      <xdr:colOff>624205</xdr:colOff>
      <xdr:row>3</xdr:row>
      <xdr:rowOff>66675</xdr:rowOff>
    </xdr:from>
    <xdr:ext cx="1123950" cy="190500"/>
    <xdr:sp>
      <xdr:nvSpPr>
        <xdr:cNvPr id="8" name="Shape 8"/>
        <xdr:cNvSpPr/>
      </xdr:nvSpPr>
      <xdr:spPr>
        <a:xfrm>
          <a:off x="10093960" y="1114425"/>
          <a:ext cx="1123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17145</xdr:colOff>
      <xdr:row>5</xdr:row>
      <xdr:rowOff>104775</xdr:rowOff>
    </xdr:from>
    <xdr:ext cx="2362200" cy="190500"/>
    <xdr:sp>
      <xdr:nvSpPr>
        <xdr:cNvPr id="9" name="Shape 9"/>
        <xdr:cNvSpPr/>
      </xdr:nvSpPr>
      <xdr:spPr>
        <a:xfrm>
          <a:off x="11253470" y="1819275"/>
          <a:ext cx="236220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540385</xdr:colOff>
      <xdr:row>14</xdr:row>
      <xdr:rowOff>151765</xdr:rowOff>
    </xdr:from>
    <xdr:ext cx="314325" cy="133350"/>
    <xdr:sp>
      <xdr:nvSpPr>
        <xdr:cNvPr id="2" name="Shape 8"/>
        <xdr:cNvSpPr/>
      </xdr:nvSpPr>
      <xdr:spPr>
        <a:xfrm>
          <a:off x="11776710" y="4914265"/>
          <a:ext cx="3143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381000</xdr:colOff>
      <xdr:row>30</xdr:row>
      <xdr:rowOff>142875</xdr:rowOff>
    </xdr:from>
    <xdr:ext cx="790575" cy="190500"/>
    <xdr:sp>
      <xdr:nvSpPr>
        <xdr:cNvPr id="3" name="Shape 4"/>
        <xdr:cNvSpPr/>
      </xdr:nvSpPr>
      <xdr:spPr>
        <a:xfrm>
          <a:off x="9850755" y="10287000"/>
          <a:ext cx="790575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219075</xdr:colOff>
      <xdr:row>24</xdr:row>
      <xdr:rowOff>123825</xdr:rowOff>
    </xdr:from>
    <xdr:ext cx="1352550" cy="190500"/>
    <xdr:sp>
      <xdr:nvSpPr>
        <xdr:cNvPr id="10" name="Shape 10"/>
        <xdr:cNvSpPr/>
      </xdr:nvSpPr>
      <xdr:spPr>
        <a:xfrm>
          <a:off x="10657205" y="8267700"/>
          <a:ext cx="13525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19050</xdr:colOff>
      <xdr:row>26</xdr:row>
      <xdr:rowOff>114300</xdr:rowOff>
    </xdr:from>
    <xdr:ext cx="1047750" cy="190500"/>
    <xdr:sp>
      <xdr:nvSpPr>
        <xdr:cNvPr id="11" name="Shape 11"/>
        <xdr:cNvSpPr/>
      </xdr:nvSpPr>
      <xdr:spPr>
        <a:xfrm>
          <a:off x="12123420" y="8924925"/>
          <a:ext cx="10477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641985</xdr:colOff>
      <xdr:row>4</xdr:row>
      <xdr:rowOff>123190</xdr:rowOff>
    </xdr:from>
    <xdr:ext cx="1123950" cy="190500"/>
    <xdr:sp>
      <xdr:nvSpPr>
        <xdr:cNvPr id="12" name="Shape 12"/>
        <xdr:cNvSpPr/>
      </xdr:nvSpPr>
      <xdr:spPr>
        <a:xfrm>
          <a:off x="10111740" y="1504315"/>
          <a:ext cx="11239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473075</xdr:colOff>
      <xdr:row>27</xdr:row>
      <xdr:rowOff>114300</xdr:rowOff>
    </xdr:from>
    <xdr:ext cx="466725" cy="190500"/>
    <xdr:sp>
      <xdr:nvSpPr>
        <xdr:cNvPr id="14" name="Shape 14"/>
        <xdr:cNvSpPr/>
      </xdr:nvSpPr>
      <xdr:spPr>
        <a:xfrm>
          <a:off x="9942830" y="9258300"/>
          <a:ext cx="466725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276225</xdr:colOff>
      <xdr:row>28</xdr:row>
      <xdr:rowOff>123825</xdr:rowOff>
    </xdr:from>
    <xdr:ext cx="1276350" cy="190500"/>
    <xdr:sp>
      <xdr:nvSpPr>
        <xdr:cNvPr id="15" name="Shape 15"/>
        <xdr:cNvSpPr/>
      </xdr:nvSpPr>
      <xdr:spPr>
        <a:xfrm>
          <a:off x="10714355" y="9601200"/>
          <a:ext cx="1276350" cy="190500"/>
        </a:xfrm>
        <a:prstGeom prst="rightArrow">
          <a:avLst>
            <a:gd name="adj1" fmla="val 50000"/>
            <a:gd name="adj2" fmla="val 50000"/>
          </a:avLst>
        </a:prstGeom>
        <a:solidFill>
          <a:srgbClr val="4A86E8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444500</xdr:colOff>
      <xdr:row>25</xdr:row>
      <xdr:rowOff>94615</xdr:rowOff>
    </xdr:from>
    <xdr:ext cx="514350" cy="190500"/>
    <xdr:sp>
      <xdr:nvSpPr>
        <xdr:cNvPr id="16" name="Shape 16"/>
        <xdr:cNvSpPr/>
      </xdr:nvSpPr>
      <xdr:spPr>
        <a:xfrm>
          <a:off x="9914255" y="8571865"/>
          <a:ext cx="5143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384175</xdr:colOff>
      <xdr:row>18</xdr:row>
      <xdr:rowOff>170815</xdr:rowOff>
    </xdr:from>
    <xdr:ext cx="314325" cy="114300"/>
    <xdr:sp>
      <xdr:nvSpPr>
        <xdr:cNvPr id="17" name="Shape 17"/>
        <xdr:cNvSpPr/>
      </xdr:nvSpPr>
      <xdr:spPr>
        <a:xfrm>
          <a:off x="13406120" y="6266815"/>
          <a:ext cx="314325" cy="1143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532130</xdr:colOff>
      <xdr:row>13</xdr:row>
      <xdr:rowOff>151765</xdr:rowOff>
    </xdr:from>
    <xdr:ext cx="314325" cy="133350"/>
    <xdr:sp>
      <xdr:nvSpPr>
        <xdr:cNvPr id="18" name="Shape 18"/>
        <xdr:cNvSpPr/>
      </xdr:nvSpPr>
      <xdr:spPr>
        <a:xfrm>
          <a:off x="11768455" y="4580890"/>
          <a:ext cx="3143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26670</xdr:colOff>
      <xdr:row>12</xdr:row>
      <xdr:rowOff>153035</xdr:rowOff>
    </xdr:from>
    <xdr:ext cx="466725" cy="133350"/>
    <xdr:sp>
      <xdr:nvSpPr>
        <xdr:cNvPr id="19" name="Shape 19"/>
        <xdr:cNvSpPr/>
      </xdr:nvSpPr>
      <xdr:spPr>
        <a:xfrm>
          <a:off x="11262995" y="4248785"/>
          <a:ext cx="4667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29210</xdr:colOff>
      <xdr:row>15</xdr:row>
      <xdr:rowOff>142875</xdr:rowOff>
    </xdr:from>
    <xdr:ext cx="885825" cy="133350"/>
    <xdr:sp>
      <xdr:nvSpPr>
        <xdr:cNvPr id="20" name="Shape 20"/>
        <xdr:cNvSpPr/>
      </xdr:nvSpPr>
      <xdr:spPr>
        <a:xfrm>
          <a:off x="12133580" y="5238750"/>
          <a:ext cx="8858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47625</xdr:colOff>
      <xdr:row>16</xdr:row>
      <xdr:rowOff>96520</xdr:rowOff>
    </xdr:from>
    <xdr:ext cx="885825" cy="133350"/>
    <xdr:sp>
      <xdr:nvSpPr>
        <xdr:cNvPr id="21" name="Shape 21"/>
        <xdr:cNvSpPr/>
      </xdr:nvSpPr>
      <xdr:spPr>
        <a:xfrm>
          <a:off x="12151995" y="5525770"/>
          <a:ext cx="8858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910590</xdr:colOff>
      <xdr:row>17</xdr:row>
      <xdr:rowOff>161925</xdr:rowOff>
    </xdr:from>
    <xdr:ext cx="314325" cy="133350"/>
    <xdr:sp>
      <xdr:nvSpPr>
        <xdr:cNvPr id="22" name="Shape 22"/>
        <xdr:cNvSpPr/>
      </xdr:nvSpPr>
      <xdr:spPr>
        <a:xfrm>
          <a:off x="13014960" y="5924550"/>
          <a:ext cx="3143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36195</xdr:colOff>
      <xdr:row>34</xdr:row>
      <xdr:rowOff>152400</xdr:rowOff>
    </xdr:from>
    <xdr:ext cx="1047750" cy="133350"/>
    <xdr:sp>
      <xdr:nvSpPr>
        <xdr:cNvPr id="23" name="Shape 23"/>
        <xdr:cNvSpPr/>
      </xdr:nvSpPr>
      <xdr:spPr>
        <a:xfrm>
          <a:off x="11272520" y="11677650"/>
          <a:ext cx="1047750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27305</xdr:colOff>
      <xdr:row>37</xdr:row>
      <xdr:rowOff>142240</xdr:rowOff>
    </xdr:from>
    <xdr:ext cx="1047750" cy="133350"/>
    <xdr:sp>
      <xdr:nvSpPr>
        <xdr:cNvPr id="24" name="Shape 24"/>
        <xdr:cNvSpPr/>
      </xdr:nvSpPr>
      <xdr:spPr>
        <a:xfrm>
          <a:off x="11263630" y="12667615"/>
          <a:ext cx="1047750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491490</xdr:colOff>
      <xdr:row>36</xdr:row>
      <xdr:rowOff>142240</xdr:rowOff>
    </xdr:from>
    <xdr:ext cx="1247775" cy="133350"/>
    <xdr:sp>
      <xdr:nvSpPr>
        <xdr:cNvPr id="25" name="Shape 25"/>
        <xdr:cNvSpPr/>
      </xdr:nvSpPr>
      <xdr:spPr>
        <a:xfrm>
          <a:off x="9961245" y="12334240"/>
          <a:ext cx="12477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509270</xdr:colOff>
      <xdr:row>35</xdr:row>
      <xdr:rowOff>142875</xdr:rowOff>
    </xdr:from>
    <xdr:ext cx="1247775" cy="133350"/>
    <xdr:sp>
      <xdr:nvSpPr>
        <xdr:cNvPr id="26" name="Shape 26"/>
        <xdr:cNvSpPr/>
      </xdr:nvSpPr>
      <xdr:spPr>
        <a:xfrm>
          <a:off x="9979025" y="12001500"/>
          <a:ext cx="12477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20320</xdr:colOff>
      <xdr:row>38</xdr:row>
      <xdr:rowOff>133350</xdr:rowOff>
    </xdr:from>
    <xdr:ext cx="1781175" cy="133350"/>
    <xdr:sp>
      <xdr:nvSpPr>
        <xdr:cNvPr id="27" name="Shape 27"/>
        <xdr:cNvSpPr/>
      </xdr:nvSpPr>
      <xdr:spPr>
        <a:xfrm>
          <a:off x="12124690" y="12992100"/>
          <a:ext cx="17811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347345</xdr:colOff>
      <xdr:row>39</xdr:row>
      <xdr:rowOff>152400</xdr:rowOff>
    </xdr:from>
    <xdr:ext cx="1400175" cy="133350"/>
    <xdr:sp>
      <xdr:nvSpPr>
        <xdr:cNvPr id="28" name="Shape 28"/>
        <xdr:cNvSpPr/>
      </xdr:nvSpPr>
      <xdr:spPr>
        <a:xfrm>
          <a:off x="9817100" y="13344525"/>
          <a:ext cx="14001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42545</xdr:colOff>
      <xdr:row>10</xdr:row>
      <xdr:rowOff>151130</xdr:rowOff>
    </xdr:from>
    <xdr:ext cx="390525" cy="133350"/>
    <xdr:sp>
      <xdr:nvSpPr>
        <xdr:cNvPr id="29" name="Shape 29"/>
        <xdr:cNvSpPr/>
      </xdr:nvSpPr>
      <xdr:spPr>
        <a:xfrm>
          <a:off x="9512300" y="3580130"/>
          <a:ext cx="3905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419100</xdr:colOff>
      <xdr:row>19</xdr:row>
      <xdr:rowOff>152400</xdr:rowOff>
    </xdr:from>
    <xdr:ext cx="1276350" cy="133350"/>
    <xdr:sp>
      <xdr:nvSpPr>
        <xdr:cNvPr id="30" name="Shape 30"/>
        <xdr:cNvSpPr/>
      </xdr:nvSpPr>
      <xdr:spPr>
        <a:xfrm>
          <a:off x="9888855" y="6581775"/>
          <a:ext cx="1276350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419100</xdr:colOff>
      <xdr:row>20</xdr:row>
      <xdr:rowOff>152400</xdr:rowOff>
    </xdr:from>
    <xdr:ext cx="1276350" cy="133350"/>
    <xdr:sp>
      <xdr:nvSpPr>
        <xdr:cNvPr id="31" name="Shape 31"/>
        <xdr:cNvSpPr/>
      </xdr:nvSpPr>
      <xdr:spPr>
        <a:xfrm>
          <a:off x="9888855" y="6915150"/>
          <a:ext cx="1276350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797560</xdr:colOff>
      <xdr:row>11</xdr:row>
      <xdr:rowOff>133985</xdr:rowOff>
    </xdr:from>
    <xdr:ext cx="466725" cy="133350"/>
    <xdr:sp>
      <xdr:nvSpPr>
        <xdr:cNvPr id="32" name="Shape 32"/>
        <xdr:cNvSpPr/>
      </xdr:nvSpPr>
      <xdr:spPr>
        <a:xfrm>
          <a:off x="11235690" y="3896360"/>
          <a:ext cx="4667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19050</xdr:colOff>
      <xdr:row>29</xdr:row>
      <xdr:rowOff>114300</xdr:rowOff>
    </xdr:from>
    <xdr:ext cx="1047750" cy="190500"/>
    <xdr:sp>
      <xdr:nvSpPr>
        <xdr:cNvPr id="33" name="Shape 33"/>
        <xdr:cNvSpPr/>
      </xdr:nvSpPr>
      <xdr:spPr>
        <a:xfrm>
          <a:off x="12123420" y="9925050"/>
          <a:ext cx="1047750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864235</xdr:colOff>
      <xdr:row>40</xdr:row>
      <xdr:rowOff>123190</xdr:rowOff>
    </xdr:from>
    <xdr:ext cx="2647950" cy="133350"/>
    <xdr:sp>
      <xdr:nvSpPr>
        <xdr:cNvPr id="34" name="Shape 34"/>
        <xdr:cNvSpPr/>
      </xdr:nvSpPr>
      <xdr:spPr>
        <a:xfrm>
          <a:off x="12100560" y="13648690"/>
          <a:ext cx="2647950" cy="133350"/>
        </a:xfrm>
        <a:prstGeom prst="rightArrow">
          <a:avLst>
            <a:gd name="adj1" fmla="val 50000"/>
            <a:gd name="adj2" fmla="val 50000"/>
          </a:avLst>
        </a:prstGeom>
        <a:solidFill>
          <a:srgbClr val="FF0000"/>
        </a:solidFill>
        <a:ln w="12700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</xdr:txBody>
    </xdr:sp>
    <xdr:clientData fLocksWithSheet="0"/>
  </xdr:oneCellAnchor>
  <xdr:oneCellAnchor>
    <xdr:from>
      <xdr:col>8</xdr:col>
      <xdr:colOff>7620</xdr:colOff>
      <xdr:row>6</xdr:row>
      <xdr:rowOff>86995</xdr:rowOff>
    </xdr:from>
    <xdr:ext cx="1724025" cy="190500"/>
    <xdr:sp>
      <xdr:nvSpPr>
        <xdr:cNvPr id="35" name="Shape 35"/>
        <xdr:cNvSpPr/>
      </xdr:nvSpPr>
      <xdr:spPr>
        <a:xfrm>
          <a:off x="11243945" y="2134870"/>
          <a:ext cx="1724025" cy="1905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zoomScale="70" zoomScaleNormal="70" topLeftCell="A29" workbookViewId="0">
      <selection activeCell="I45" sqref="I45"/>
    </sheetView>
  </sheetViews>
  <sheetFormatPr defaultColWidth="14.4272727272727" defaultRowHeight="15" customHeight="1"/>
  <cols>
    <col min="1" max="1" width="23" customWidth="1"/>
    <col min="2" max="2" width="80" customWidth="1"/>
    <col min="3" max="3" width="18.8636363636364" customWidth="1"/>
    <col min="4" max="5" width="9" hidden="1" customWidth="1"/>
    <col min="6" max="6" width="13.7090909090909" customWidth="1"/>
    <col min="7" max="7" width="13.8636363636364" customWidth="1"/>
    <col min="8" max="8" width="11.4272727272727" customWidth="1"/>
    <col min="9" max="9" width="12.4272727272727" customWidth="1"/>
    <col min="10" max="10" width="13.1363636363636" customWidth="1"/>
    <col min="11" max="11" width="13.5727272727273" customWidth="1"/>
    <col min="12" max="12" width="12.7090909090909" customWidth="1"/>
    <col min="13" max="13" width="15.4272727272727" customWidth="1"/>
  </cols>
  <sheetData>
    <row r="1" ht="3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9" t="s">
        <v>12</v>
      </c>
    </row>
    <row r="2" ht="26.25" customHeight="1" spans="1:13">
      <c r="A2" s="4" t="s">
        <v>13</v>
      </c>
      <c r="B2" s="5" t="s">
        <v>14</v>
      </c>
      <c r="C2" s="6" t="s">
        <v>15</v>
      </c>
      <c r="D2" s="7">
        <f t="shared" ref="D2:D5" si="0">SUM(G2:L2)</f>
        <v>0</v>
      </c>
      <c r="E2" s="8">
        <v>24</v>
      </c>
      <c r="F2" s="9">
        <v>1</v>
      </c>
      <c r="G2" s="10"/>
      <c r="H2" s="10"/>
      <c r="I2" s="10"/>
      <c r="J2" s="10"/>
      <c r="K2" s="10"/>
      <c r="L2" s="10"/>
      <c r="M2" s="40"/>
    </row>
    <row r="3" ht="26.25" customHeight="1" spans="1:13">
      <c r="A3" s="11"/>
      <c r="B3" s="5" t="s">
        <v>16</v>
      </c>
      <c r="C3" s="12" t="s">
        <v>15</v>
      </c>
      <c r="D3" s="7">
        <f t="shared" si="0"/>
        <v>3</v>
      </c>
      <c r="E3" s="8">
        <v>4.5</v>
      </c>
      <c r="F3" s="9">
        <v>1</v>
      </c>
      <c r="G3" s="10">
        <v>3</v>
      </c>
      <c r="H3" s="10"/>
      <c r="I3" s="10"/>
      <c r="J3" s="10"/>
      <c r="K3" s="10"/>
      <c r="L3" s="10"/>
      <c r="M3" s="40"/>
    </row>
    <row r="4" ht="26.25" customHeight="1" spans="1:13">
      <c r="A4" s="11"/>
      <c r="B4" s="13" t="s">
        <v>17</v>
      </c>
      <c r="C4" s="6" t="s">
        <v>15</v>
      </c>
      <c r="D4" s="7">
        <f t="shared" si="0"/>
        <v>6</v>
      </c>
      <c r="E4" s="8">
        <v>8.5</v>
      </c>
      <c r="F4" s="9">
        <v>1</v>
      </c>
      <c r="G4" s="10">
        <v>2</v>
      </c>
      <c r="H4" s="10">
        <v>4</v>
      </c>
      <c r="I4" s="10"/>
      <c r="J4" s="10"/>
      <c r="K4" s="10"/>
      <c r="L4" s="10"/>
      <c r="M4" s="40"/>
    </row>
    <row r="5" ht="26.25" customHeight="1" spans="1:13">
      <c r="A5" s="11"/>
      <c r="B5" s="13" t="s">
        <v>18</v>
      </c>
      <c r="C5" s="6" t="s">
        <v>15</v>
      </c>
      <c r="D5" s="7">
        <f t="shared" si="0"/>
        <v>6</v>
      </c>
      <c r="E5" s="8">
        <v>4.25</v>
      </c>
      <c r="F5" s="9">
        <v>1</v>
      </c>
      <c r="G5" s="10">
        <v>2</v>
      </c>
      <c r="H5" s="10">
        <v>4</v>
      </c>
      <c r="I5" s="10"/>
      <c r="J5" s="10"/>
      <c r="K5" s="10"/>
      <c r="L5" s="10"/>
      <c r="M5" s="40"/>
    </row>
    <row r="6" ht="26.25" customHeight="1" spans="1:13">
      <c r="A6" s="11"/>
      <c r="B6" s="5" t="s">
        <v>19</v>
      </c>
      <c r="C6" s="12" t="s">
        <v>20</v>
      </c>
      <c r="D6" s="7">
        <v>11.25</v>
      </c>
      <c r="E6" s="8">
        <v>11.25</v>
      </c>
      <c r="F6" s="9">
        <v>0</v>
      </c>
      <c r="G6" s="10"/>
      <c r="H6" s="10"/>
      <c r="I6" s="10">
        <v>4</v>
      </c>
      <c r="J6" s="10">
        <v>4</v>
      </c>
      <c r="K6" s="10">
        <v>3</v>
      </c>
      <c r="L6" s="10"/>
      <c r="M6" s="40"/>
    </row>
    <row r="7" ht="26.25" customHeight="1" spans="1:13">
      <c r="A7" s="11"/>
      <c r="B7" s="5" t="s">
        <v>21</v>
      </c>
      <c r="C7" s="12" t="s">
        <v>22</v>
      </c>
      <c r="D7" s="7">
        <v>11.25</v>
      </c>
      <c r="E7" s="8">
        <v>11.25</v>
      </c>
      <c r="F7" s="9">
        <v>0</v>
      </c>
      <c r="G7" s="10"/>
      <c r="H7" s="10"/>
      <c r="I7" s="10">
        <v>4</v>
      </c>
      <c r="J7" s="10">
        <v>4</v>
      </c>
      <c r="K7" s="10"/>
      <c r="L7" s="10"/>
      <c r="M7" s="40"/>
    </row>
    <row r="8" ht="26.25" customHeight="1" spans="1:13">
      <c r="A8" s="11"/>
      <c r="B8" s="14" t="s">
        <v>23</v>
      </c>
      <c r="C8" s="6" t="s">
        <v>22</v>
      </c>
      <c r="D8" s="7">
        <f>SUM(G8:L8)</f>
        <v>13</v>
      </c>
      <c r="E8" s="8">
        <v>0</v>
      </c>
      <c r="F8" s="9">
        <v>0</v>
      </c>
      <c r="G8" s="10"/>
      <c r="H8" s="10"/>
      <c r="I8" s="10"/>
      <c r="J8" s="10"/>
      <c r="K8" s="10">
        <v>5</v>
      </c>
      <c r="L8" s="10">
        <v>8</v>
      </c>
      <c r="M8" s="40"/>
    </row>
    <row r="9" ht="30" customHeight="1" spans="1:1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2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9" t="s">
        <v>12</v>
      </c>
    </row>
    <row r="10" ht="26.25" customHeight="1" spans="1:13">
      <c r="A10" s="15" t="s">
        <v>24</v>
      </c>
      <c r="B10" s="16" t="s">
        <v>25</v>
      </c>
      <c r="C10" s="12" t="s">
        <v>15</v>
      </c>
      <c r="D10" s="7">
        <f>SUM(G10:L10)</f>
        <v>0</v>
      </c>
      <c r="E10" s="8">
        <v>24</v>
      </c>
      <c r="F10" s="9">
        <v>1</v>
      </c>
      <c r="G10" s="17"/>
      <c r="H10" s="17"/>
      <c r="I10" s="17"/>
      <c r="J10" s="17"/>
      <c r="K10" s="17"/>
      <c r="L10" s="17"/>
      <c r="M10" s="41"/>
    </row>
    <row r="11" ht="26.25" customHeight="1" spans="1:13">
      <c r="A11" s="11"/>
      <c r="B11" s="5" t="s">
        <v>26</v>
      </c>
      <c r="C11" s="12" t="s">
        <v>15</v>
      </c>
      <c r="D11" s="7"/>
      <c r="E11" s="8"/>
      <c r="F11" s="9">
        <v>1</v>
      </c>
      <c r="G11" s="17">
        <v>2</v>
      </c>
      <c r="H11" s="17"/>
      <c r="I11" s="17"/>
      <c r="J11" s="17"/>
      <c r="K11" s="17"/>
      <c r="L11" s="17"/>
      <c r="M11" s="41"/>
    </row>
    <row r="12" ht="26.25" customHeight="1" spans="1:13">
      <c r="A12" s="11"/>
      <c r="B12" s="18" t="s">
        <v>27</v>
      </c>
      <c r="C12" s="12" t="s">
        <v>22</v>
      </c>
      <c r="D12" s="7">
        <f>SUM(G12:L12)</f>
        <v>2.5</v>
      </c>
      <c r="E12" s="8">
        <v>9</v>
      </c>
      <c r="F12" s="9">
        <f t="shared" ref="F12:F19" si="1">IF(C12="Done",100%,0%)</f>
        <v>0</v>
      </c>
      <c r="G12" s="17"/>
      <c r="H12" s="17"/>
      <c r="I12" s="17">
        <v>2.5</v>
      </c>
      <c r="J12" s="17"/>
      <c r="K12" s="17"/>
      <c r="L12" s="17"/>
      <c r="M12" s="41"/>
    </row>
    <row r="13" ht="26.25" customHeight="1" spans="1:13">
      <c r="A13" s="11"/>
      <c r="B13" s="18" t="s">
        <v>28</v>
      </c>
      <c r="C13" s="12" t="s">
        <v>22</v>
      </c>
      <c r="D13" s="7"/>
      <c r="E13" s="8"/>
      <c r="F13" s="9">
        <f t="shared" si="1"/>
        <v>0</v>
      </c>
      <c r="G13" s="17"/>
      <c r="H13" s="17"/>
      <c r="I13" s="17">
        <v>2.5</v>
      </c>
      <c r="J13" s="17"/>
      <c r="K13" s="17"/>
      <c r="L13" s="17"/>
      <c r="M13" s="41"/>
    </row>
    <row r="14" ht="26.25" customHeight="1" spans="1:13">
      <c r="A14" s="11"/>
      <c r="B14" s="18" t="s">
        <v>29</v>
      </c>
      <c r="C14" s="12" t="s">
        <v>22</v>
      </c>
      <c r="D14" s="7"/>
      <c r="E14" s="8"/>
      <c r="F14" s="9">
        <f t="shared" si="1"/>
        <v>0</v>
      </c>
      <c r="G14" s="17"/>
      <c r="H14" s="17"/>
      <c r="I14" s="17">
        <v>1.5</v>
      </c>
      <c r="J14" s="17"/>
      <c r="K14" s="17"/>
      <c r="L14" s="17"/>
      <c r="M14" s="41"/>
    </row>
    <row r="15" ht="26.25" customHeight="1" spans="1:13">
      <c r="A15" s="11"/>
      <c r="B15" s="18" t="s">
        <v>30</v>
      </c>
      <c r="C15" s="12" t="s">
        <v>22</v>
      </c>
      <c r="D15" s="7"/>
      <c r="E15" s="8"/>
      <c r="F15" s="9">
        <f t="shared" si="1"/>
        <v>0</v>
      </c>
      <c r="G15" s="17"/>
      <c r="H15" s="17"/>
      <c r="I15" s="17">
        <v>1.5</v>
      </c>
      <c r="J15" s="17"/>
      <c r="K15" s="17"/>
      <c r="L15" s="17"/>
      <c r="M15" s="41"/>
    </row>
    <row r="16" ht="26.25" customHeight="1" spans="1:13">
      <c r="A16" s="11"/>
      <c r="B16" s="18" t="s">
        <v>31</v>
      </c>
      <c r="C16" s="12" t="s">
        <v>22</v>
      </c>
      <c r="D16" s="7"/>
      <c r="E16" s="8"/>
      <c r="F16" s="9">
        <f t="shared" si="1"/>
        <v>0</v>
      </c>
      <c r="G16" s="17"/>
      <c r="H16" s="17"/>
      <c r="I16" s="17"/>
      <c r="J16" s="17">
        <v>4</v>
      </c>
      <c r="K16" s="17"/>
      <c r="L16" s="17"/>
      <c r="M16" s="41"/>
    </row>
    <row r="17" ht="26.25" customHeight="1" spans="1:13">
      <c r="A17" s="11"/>
      <c r="B17" s="18" t="s">
        <v>32</v>
      </c>
      <c r="C17" s="12" t="s">
        <v>22</v>
      </c>
      <c r="D17" s="7"/>
      <c r="E17" s="8"/>
      <c r="F17" s="9">
        <f t="shared" si="1"/>
        <v>0</v>
      </c>
      <c r="G17" s="17"/>
      <c r="H17" s="17"/>
      <c r="I17" s="17"/>
      <c r="J17" s="17">
        <v>4</v>
      </c>
      <c r="K17" s="17"/>
      <c r="L17" s="17"/>
      <c r="M17" s="41"/>
    </row>
    <row r="18" ht="26.25" customHeight="1" spans="1:13">
      <c r="A18" s="11"/>
      <c r="B18" s="18" t="s">
        <v>33</v>
      </c>
      <c r="C18" s="12" t="s">
        <v>22</v>
      </c>
      <c r="D18" s="7">
        <f>SUM(G18:L18)</f>
        <v>2</v>
      </c>
      <c r="E18" s="8">
        <v>6.5</v>
      </c>
      <c r="F18" s="9">
        <f t="shared" si="1"/>
        <v>0</v>
      </c>
      <c r="G18" s="17"/>
      <c r="H18" s="17"/>
      <c r="I18" s="17"/>
      <c r="J18" s="17"/>
      <c r="K18" s="17">
        <v>2</v>
      </c>
      <c r="L18" s="17"/>
      <c r="M18" s="41"/>
    </row>
    <row r="19" ht="26.25" customHeight="1" spans="1:13">
      <c r="A19" s="11"/>
      <c r="B19" s="18" t="s">
        <v>34</v>
      </c>
      <c r="C19" s="12" t="s">
        <v>22</v>
      </c>
      <c r="D19" s="7"/>
      <c r="E19" s="8"/>
      <c r="F19" s="9">
        <f t="shared" si="1"/>
        <v>0</v>
      </c>
      <c r="G19" s="17"/>
      <c r="H19" s="17"/>
      <c r="I19" s="17"/>
      <c r="J19" s="17"/>
      <c r="K19" s="17">
        <v>2</v>
      </c>
      <c r="L19" s="17"/>
      <c r="M19" s="41"/>
    </row>
    <row r="20" ht="26.25" customHeight="1" spans="1:13">
      <c r="A20" s="11"/>
      <c r="B20" s="19" t="s">
        <v>35</v>
      </c>
      <c r="C20" s="12" t="s">
        <v>36</v>
      </c>
      <c r="D20" s="7">
        <f>SUM(G20:L20)</f>
        <v>7</v>
      </c>
      <c r="E20" s="8">
        <v>10.5</v>
      </c>
      <c r="F20" s="9">
        <v>1</v>
      </c>
      <c r="G20" s="17">
        <v>3</v>
      </c>
      <c r="H20" s="17">
        <v>4</v>
      </c>
      <c r="I20" s="17"/>
      <c r="J20" s="17"/>
      <c r="K20" s="17"/>
      <c r="L20" s="17"/>
      <c r="M20" s="41"/>
    </row>
    <row r="21" ht="26.25" customHeight="1" spans="1:13">
      <c r="A21" s="11"/>
      <c r="B21" s="19" t="s">
        <v>37</v>
      </c>
      <c r="C21" s="12" t="s">
        <v>36</v>
      </c>
      <c r="D21" s="7"/>
      <c r="E21" s="8"/>
      <c r="F21" s="20">
        <v>1</v>
      </c>
      <c r="G21" s="17">
        <v>3</v>
      </c>
      <c r="H21" s="17">
        <v>4</v>
      </c>
      <c r="I21" s="17"/>
      <c r="J21" s="17"/>
      <c r="K21" s="17"/>
      <c r="L21" s="17"/>
      <c r="M21" s="41"/>
    </row>
    <row r="22" ht="26.25" customHeight="1" spans="1:13">
      <c r="A22" s="11"/>
      <c r="B22" s="21" t="s">
        <v>23</v>
      </c>
      <c r="C22" s="6" t="s">
        <v>22</v>
      </c>
      <c r="D22" s="7">
        <f>SUM(G22:L22)</f>
        <v>12</v>
      </c>
      <c r="E22" s="8">
        <v>0</v>
      </c>
      <c r="F22" s="9">
        <f>IF(C22="Done",100%,0%)</f>
        <v>0</v>
      </c>
      <c r="G22" s="17"/>
      <c r="H22" s="17"/>
      <c r="I22" s="17"/>
      <c r="J22" s="17"/>
      <c r="K22" s="17">
        <v>4</v>
      </c>
      <c r="L22" s="17">
        <v>8</v>
      </c>
      <c r="M22" s="41"/>
    </row>
    <row r="23" ht="30" customHeight="1" spans="1:13">
      <c r="A23" s="1" t="s">
        <v>0</v>
      </c>
      <c r="B23" s="1" t="s">
        <v>1</v>
      </c>
      <c r="C23" s="1"/>
      <c r="D23" s="1" t="s">
        <v>3</v>
      </c>
      <c r="E23" s="1" t="s">
        <v>4</v>
      </c>
      <c r="F23" s="2" t="s">
        <v>5</v>
      </c>
      <c r="G23" s="22" t="s">
        <v>6</v>
      </c>
      <c r="H23" s="22" t="s">
        <v>7</v>
      </c>
      <c r="I23" s="22" t="s">
        <v>8</v>
      </c>
      <c r="J23" s="22" t="s">
        <v>9</v>
      </c>
      <c r="K23" s="22" t="s">
        <v>10</v>
      </c>
      <c r="L23" s="22" t="s">
        <v>11</v>
      </c>
      <c r="M23" s="39" t="s">
        <v>12</v>
      </c>
    </row>
    <row r="24" ht="26.25" customHeight="1" spans="1:13">
      <c r="A24" s="23" t="s">
        <v>38</v>
      </c>
      <c r="B24" s="16" t="s">
        <v>39</v>
      </c>
      <c r="C24" s="12" t="s">
        <v>15</v>
      </c>
      <c r="D24" s="7">
        <f t="shared" ref="D24:D26" si="2">SUM(G24:L24)</f>
        <v>0</v>
      </c>
      <c r="E24" s="8">
        <v>0</v>
      </c>
      <c r="F24" s="9">
        <v>1</v>
      </c>
      <c r="G24" s="10"/>
      <c r="H24" s="10"/>
      <c r="I24" s="10"/>
      <c r="J24" s="10"/>
      <c r="K24" s="10"/>
      <c r="L24" s="10"/>
      <c r="M24" s="42"/>
    </row>
    <row r="25" ht="26.25" customHeight="1" spans="1:13">
      <c r="A25" s="24"/>
      <c r="B25" s="25" t="s">
        <v>40</v>
      </c>
      <c r="C25" s="12" t="s">
        <v>20</v>
      </c>
      <c r="D25" s="7">
        <f t="shared" si="2"/>
        <v>7</v>
      </c>
      <c r="E25" s="8">
        <v>4</v>
      </c>
      <c r="F25" s="9">
        <v>0</v>
      </c>
      <c r="G25" s="10"/>
      <c r="H25" s="10">
        <v>3</v>
      </c>
      <c r="I25" s="10">
        <v>4</v>
      </c>
      <c r="J25" s="10"/>
      <c r="K25" s="10"/>
      <c r="L25" s="10"/>
      <c r="M25" s="42"/>
    </row>
    <row r="26" ht="26.25" customHeight="1" spans="1:13">
      <c r="A26" s="24"/>
      <c r="B26" s="19" t="s">
        <v>41</v>
      </c>
      <c r="C26" s="12" t="s">
        <v>15</v>
      </c>
      <c r="D26" s="7">
        <f t="shared" si="2"/>
        <v>3</v>
      </c>
      <c r="E26" s="8">
        <f>SUM(G26:H26)</f>
        <v>3</v>
      </c>
      <c r="F26" s="9">
        <v>1</v>
      </c>
      <c r="G26" s="10">
        <v>3</v>
      </c>
      <c r="H26" s="10"/>
      <c r="I26" s="10"/>
      <c r="J26" s="10"/>
      <c r="K26" s="10"/>
      <c r="L26" s="10"/>
      <c r="M26" s="42"/>
    </row>
    <row r="27" ht="26.25" customHeight="1" spans="1:13">
      <c r="A27" s="24"/>
      <c r="B27" s="25" t="s">
        <v>42</v>
      </c>
      <c r="C27" s="12" t="s">
        <v>22</v>
      </c>
      <c r="D27" s="7">
        <v>7.5</v>
      </c>
      <c r="E27" s="8">
        <v>4</v>
      </c>
      <c r="F27" s="9">
        <v>0</v>
      </c>
      <c r="G27" s="10"/>
      <c r="H27" s="10"/>
      <c r="I27" s="10"/>
      <c r="J27" s="10">
        <v>3</v>
      </c>
      <c r="K27" s="10">
        <v>1</v>
      </c>
      <c r="L27" s="10"/>
      <c r="M27" s="42"/>
    </row>
    <row r="28" ht="26.25" customHeight="1" spans="1:13">
      <c r="A28" s="24"/>
      <c r="B28" s="19" t="s">
        <v>43</v>
      </c>
      <c r="C28" s="12" t="s">
        <v>15</v>
      </c>
      <c r="D28" s="7">
        <f t="shared" ref="D28:D29" si="3">SUM(G28:L28)</f>
        <v>2.5</v>
      </c>
      <c r="E28" s="8">
        <v>0</v>
      </c>
      <c r="F28" s="9">
        <v>1</v>
      </c>
      <c r="G28" s="10">
        <v>2.5</v>
      </c>
      <c r="H28" s="10"/>
      <c r="I28" s="10"/>
      <c r="J28" s="10"/>
      <c r="K28" s="10"/>
      <c r="L28" s="10"/>
      <c r="M28" s="42"/>
    </row>
    <row r="29" ht="26.25" customHeight="1" spans="1:13">
      <c r="A29" s="24"/>
      <c r="B29" s="18" t="s">
        <v>44</v>
      </c>
      <c r="C29" s="12" t="s">
        <v>20</v>
      </c>
      <c r="D29" s="7">
        <f t="shared" si="3"/>
        <v>7</v>
      </c>
      <c r="E29" s="8">
        <v>1.25</v>
      </c>
      <c r="F29" s="9">
        <v>0.2</v>
      </c>
      <c r="G29" s="10" t="s">
        <v>45</v>
      </c>
      <c r="H29" s="10">
        <v>3</v>
      </c>
      <c r="I29" s="10">
        <v>4</v>
      </c>
      <c r="J29" s="10"/>
      <c r="K29" s="10"/>
      <c r="L29" s="10"/>
      <c r="M29" s="42"/>
    </row>
    <row r="30" ht="26.25" customHeight="1" spans="1:13">
      <c r="A30" s="24"/>
      <c r="B30" s="25" t="s">
        <v>46</v>
      </c>
      <c r="C30" s="12" t="s">
        <v>22</v>
      </c>
      <c r="D30" s="7"/>
      <c r="E30" s="8"/>
      <c r="F30" s="9">
        <v>0</v>
      </c>
      <c r="G30" s="10"/>
      <c r="H30" s="10"/>
      <c r="I30" s="10"/>
      <c r="J30" s="10">
        <v>3</v>
      </c>
      <c r="K30" s="10">
        <v>1</v>
      </c>
      <c r="L30" s="10"/>
      <c r="M30" s="42"/>
    </row>
    <row r="31" ht="26.25" customHeight="1" spans="1:13">
      <c r="A31" s="24"/>
      <c r="B31" s="19" t="s">
        <v>47</v>
      </c>
      <c r="C31" s="12" t="s">
        <v>15</v>
      </c>
      <c r="D31" s="7">
        <f t="shared" ref="D31:D32" si="4">SUM(G31:L31)</f>
        <v>4.5</v>
      </c>
      <c r="E31" s="8">
        <f>SUM(G31:H31)</f>
        <v>4.5</v>
      </c>
      <c r="F31" s="9">
        <v>1</v>
      </c>
      <c r="G31" s="10">
        <v>2.5</v>
      </c>
      <c r="H31" s="10">
        <v>2</v>
      </c>
      <c r="I31" s="10"/>
      <c r="J31" s="10"/>
      <c r="K31" s="10" t="s">
        <v>48</v>
      </c>
      <c r="L31" s="10"/>
      <c r="M31" s="42"/>
    </row>
    <row r="32" ht="26.25" customHeight="1" spans="1:13">
      <c r="A32" s="26"/>
      <c r="B32" s="27" t="s">
        <v>23</v>
      </c>
      <c r="C32" s="12" t="s">
        <v>22</v>
      </c>
      <c r="D32" s="7">
        <f t="shared" si="4"/>
        <v>11.5</v>
      </c>
      <c r="E32" s="8">
        <v>0</v>
      </c>
      <c r="F32" s="9">
        <v>0</v>
      </c>
      <c r="G32" s="10"/>
      <c r="H32" s="10"/>
      <c r="I32" s="10" t="s">
        <v>49</v>
      </c>
      <c r="J32" s="10">
        <v>1.5</v>
      </c>
      <c r="K32" s="10">
        <v>2</v>
      </c>
      <c r="L32" s="10">
        <v>8</v>
      </c>
      <c r="M32" s="42"/>
    </row>
    <row r="33" ht="30" customHeight="1" spans="1:1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2" t="s">
        <v>5</v>
      </c>
      <c r="G33" s="3" t="s">
        <v>6</v>
      </c>
      <c r="H33" s="3" t="s">
        <v>7</v>
      </c>
      <c r="I33" s="3" t="s">
        <v>8</v>
      </c>
      <c r="J33" s="3" t="s">
        <v>9</v>
      </c>
      <c r="K33" s="3" t="s">
        <v>10</v>
      </c>
      <c r="L33" s="3" t="s">
        <v>11</v>
      </c>
      <c r="M33" s="39" t="s">
        <v>12</v>
      </c>
    </row>
    <row r="34" ht="26.25" customHeight="1" spans="1:13">
      <c r="A34" s="28" t="s">
        <v>50</v>
      </c>
      <c r="B34" s="16" t="s">
        <v>51</v>
      </c>
      <c r="C34" s="29" t="s">
        <v>15</v>
      </c>
      <c r="D34" s="7">
        <f>SUM(G34:L34)</f>
        <v>0</v>
      </c>
      <c r="E34" s="8">
        <f>SUM(G34:H34)</f>
        <v>0</v>
      </c>
      <c r="F34" s="9">
        <v>1</v>
      </c>
      <c r="G34" s="17"/>
      <c r="H34" s="17"/>
      <c r="I34" s="17"/>
      <c r="J34" s="17"/>
      <c r="K34" s="17"/>
      <c r="L34" s="17"/>
      <c r="M34" s="43"/>
    </row>
    <row r="35" ht="26.25" customHeight="1" spans="1:13">
      <c r="A35" s="24"/>
      <c r="B35" s="30" t="s">
        <v>52</v>
      </c>
      <c r="C35" s="12" t="s">
        <v>22</v>
      </c>
      <c r="D35" s="7">
        <v>7.5</v>
      </c>
      <c r="E35" s="8">
        <v>5</v>
      </c>
      <c r="F35" s="9">
        <v>0</v>
      </c>
      <c r="G35" s="17"/>
      <c r="H35" s="17"/>
      <c r="I35" s="17">
        <v>4</v>
      </c>
      <c r="J35" s="17">
        <v>1</v>
      </c>
      <c r="K35" s="17"/>
      <c r="L35" s="17"/>
      <c r="M35" s="43"/>
    </row>
    <row r="36" ht="26.25" customHeight="1" spans="1:13">
      <c r="A36" s="24"/>
      <c r="B36" s="31" t="s">
        <v>53</v>
      </c>
      <c r="C36" s="12" t="s">
        <v>36</v>
      </c>
      <c r="D36" s="7">
        <f t="shared" ref="D36:D41" si="5">SUM(G36:L36)</f>
        <v>5</v>
      </c>
      <c r="E36" s="8">
        <f>SUM(G36:H36)</f>
        <v>5</v>
      </c>
      <c r="F36" s="9">
        <v>1</v>
      </c>
      <c r="G36" s="17">
        <v>2.5</v>
      </c>
      <c r="H36" s="17">
        <v>2.5</v>
      </c>
      <c r="I36" s="17"/>
      <c r="J36" s="17"/>
      <c r="K36" s="17"/>
      <c r="L36" s="17"/>
      <c r="M36" s="43"/>
    </row>
    <row r="37" ht="26.25" customHeight="1" spans="1:13">
      <c r="A37" s="24"/>
      <c r="B37" s="31" t="s">
        <v>54</v>
      </c>
      <c r="C37" s="12" t="s">
        <v>36</v>
      </c>
      <c r="D37" s="7">
        <f t="shared" si="5"/>
        <v>5</v>
      </c>
      <c r="E37" s="8">
        <v>2</v>
      </c>
      <c r="F37" s="9">
        <v>1</v>
      </c>
      <c r="G37" s="17">
        <v>2.5</v>
      </c>
      <c r="H37" s="17">
        <v>2.5</v>
      </c>
      <c r="I37" s="17"/>
      <c r="J37" s="17"/>
      <c r="K37" s="17"/>
      <c r="L37" s="17"/>
      <c r="M37" s="43"/>
    </row>
    <row r="38" ht="26.25" customHeight="1" spans="1:13">
      <c r="A38" s="24"/>
      <c r="B38" s="30" t="s">
        <v>55</v>
      </c>
      <c r="C38" s="12" t="s">
        <v>22</v>
      </c>
      <c r="D38" s="7">
        <f t="shared" si="5"/>
        <v>5</v>
      </c>
      <c r="E38" s="8">
        <f t="shared" ref="E38:E39" si="6">SUM(G38:H38)</f>
        <v>0</v>
      </c>
      <c r="F38" s="9">
        <v>0</v>
      </c>
      <c r="G38" s="17"/>
      <c r="H38" s="17"/>
      <c r="I38" s="17">
        <v>4</v>
      </c>
      <c r="J38" s="17">
        <v>1</v>
      </c>
      <c r="K38" s="17"/>
      <c r="L38" s="17"/>
      <c r="M38" s="43"/>
    </row>
    <row r="39" ht="26.25" customHeight="1" spans="1:13">
      <c r="A39" s="24"/>
      <c r="B39" s="30" t="s">
        <v>56</v>
      </c>
      <c r="C39" s="12" t="s">
        <v>22</v>
      </c>
      <c r="D39" s="7">
        <f t="shared" si="5"/>
        <v>8</v>
      </c>
      <c r="E39" s="8">
        <f t="shared" si="6"/>
        <v>0</v>
      </c>
      <c r="F39" s="9">
        <v>0</v>
      </c>
      <c r="G39" s="17"/>
      <c r="H39" s="17"/>
      <c r="I39" s="17"/>
      <c r="J39" s="17">
        <v>4</v>
      </c>
      <c r="K39" s="17">
        <v>4</v>
      </c>
      <c r="L39" s="17"/>
      <c r="M39" s="43"/>
    </row>
    <row r="40" ht="26.25" customHeight="1" spans="1:13">
      <c r="A40" s="24"/>
      <c r="B40" s="32" t="s">
        <v>57</v>
      </c>
      <c r="C40" s="12" t="s">
        <v>36</v>
      </c>
      <c r="D40" s="7">
        <f t="shared" si="5"/>
        <v>6</v>
      </c>
      <c r="E40" s="8">
        <v>0</v>
      </c>
      <c r="F40" s="9">
        <v>1</v>
      </c>
      <c r="G40" s="17">
        <v>3</v>
      </c>
      <c r="H40" s="17">
        <v>3</v>
      </c>
      <c r="I40" s="17"/>
      <c r="J40" s="17"/>
      <c r="K40" s="17"/>
      <c r="L40" s="17"/>
      <c r="M40" s="43"/>
    </row>
    <row r="41" ht="26.25" customHeight="1" spans="1:13">
      <c r="A41" s="26"/>
      <c r="B41" s="27" t="s">
        <v>23</v>
      </c>
      <c r="C41" s="12" t="s">
        <v>22</v>
      </c>
      <c r="D41" s="7">
        <f t="shared" si="5"/>
        <v>14</v>
      </c>
      <c r="E41" s="8">
        <v>0</v>
      </c>
      <c r="F41" s="9">
        <v>0</v>
      </c>
      <c r="G41" s="17"/>
      <c r="H41" s="17"/>
      <c r="I41" s="17"/>
      <c r="J41" s="17">
        <v>2</v>
      </c>
      <c r="K41" s="17">
        <v>4</v>
      </c>
      <c r="L41" s="17">
        <v>8</v>
      </c>
      <c r="M41" s="44"/>
    </row>
    <row r="42" ht="30" customHeight="1" spans="1:13">
      <c r="A42" s="33"/>
      <c r="B42" s="33"/>
      <c r="C42" s="34" t="s">
        <v>58</v>
      </c>
      <c r="D42" s="35"/>
      <c r="E42" s="35"/>
      <c r="F42" s="36">
        <f>AVERAGE(F2:F41)</f>
        <v>0.437837837837838</v>
      </c>
      <c r="G42" s="37"/>
      <c r="H42" s="37"/>
      <c r="I42" s="37"/>
      <c r="J42" s="37"/>
      <c r="K42" s="37"/>
      <c r="L42" s="37"/>
      <c r="M42" s="33"/>
    </row>
    <row r="43" ht="15.75" customHeight="1" spans="1:1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ht="15.75" customHeight="1" spans="1:13">
      <c r="A44" s="38"/>
      <c r="B44" s="38" t="s">
        <v>15</v>
      </c>
      <c r="C44" s="38">
        <f>COUNTIF($C$2:$C$41,"Done")</f>
        <v>11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ht="15.75" customHeight="1" spans="1:13">
      <c r="A45" s="38"/>
      <c r="B45" s="38" t="s">
        <v>22</v>
      </c>
      <c r="C45" s="38">
        <f>COUNTIF($C$2:$C$41,"Not-Start")</f>
        <v>18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ht="15.75" customHeight="1" spans="1:13">
      <c r="A46" s="38"/>
      <c r="B46" s="38" t="s">
        <v>20</v>
      </c>
      <c r="C46" s="38">
        <f>COUNTIF($C$2:$C$41,"In-Progress")</f>
        <v>3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ht="15.75" customHeight="1" spans="1:13">
      <c r="A47" s="38"/>
      <c r="B47" s="38" t="s">
        <v>36</v>
      </c>
      <c r="C47" s="38">
        <f>COUNTIF($C$2:$C$41,"Pending")</f>
        <v>5</v>
      </c>
      <c r="D47" s="38"/>
      <c r="E47" s="38"/>
      <c r="F47" s="38"/>
      <c r="G47" s="38"/>
      <c r="H47" s="38"/>
      <c r="I47" s="45"/>
      <c r="J47" s="38"/>
      <c r="K47" s="38"/>
      <c r="L47" s="38"/>
      <c r="M47" s="38"/>
    </row>
  </sheetData>
  <mergeCells count="5">
    <mergeCell ref="C42:E42"/>
    <mergeCell ref="A2:A8"/>
    <mergeCell ref="A10:A22"/>
    <mergeCell ref="A24:A32"/>
    <mergeCell ref="A34:A41"/>
  </mergeCells>
  <conditionalFormatting sqref="C2:C8 C10:C22 C24:C32 C34:C41">
    <cfRule type="cellIs" dxfId="0" priority="1" operator="greaterThan">
      <formula>"Pending"</formula>
    </cfRule>
    <cfRule type="cellIs" dxfId="1" priority="2" operator="equal">
      <formula>"In-Progress"</formula>
    </cfRule>
    <cfRule type="cellIs" dxfId="2" priority="3" operator="equal">
      <formula>"Not-Start"</formula>
    </cfRule>
    <cfRule type="cellIs" dxfId="3" priority="4" operator="equal">
      <formula>"Done"</formula>
    </cfRule>
  </conditionalFormatting>
  <conditionalFormatting sqref="F2:F8 F10:F22 F24:F32 F34:F41">
    <cfRule type="cellIs" dxfId="4" priority="5" operator="equal">
      <formula>0%</formula>
    </cfRule>
    <cfRule type="cellIs" dxfId="3" priority="6" operator="equal">
      <formula>100%</formula>
    </cfRule>
  </conditionalFormatting>
  <dataValidations count="3">
    <dataValidation type="list" allowBlank="1" showErrorMessage="1" sqref="C1">
      <formula1>B44:B47</formula1>
    </dataValidation>
    <dataValidation type="list" allowBlank="1" showErrorMessage="1" sqref="C9 C23 C33 C44:C47">
      <formula1>#REF!</formula1>
    </dataValidation>
    <dataValidation type="list" allowBlank="1" showErrorMessage="1" sqref="C2:C8 C10:C22 C24:C32 C34:C41">
      <formula1>$B$44:$B$47</formula1>
    </dataValidation>
  </dataValidations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dangt</cp:lastModifiedBy>
  <dcterms:created xsi:type="dcterms:W3CDTF">2024-07-08T01:58:00Z</dcterms:created>
  <dcterms:modified xsi:type="dcterms:W3CDTF">2024-07-08T02:03:10Z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06A2E949B7254D6F917AE4A80BCADD2C_12</vt:lpwstr>
  </property>
  <property fmtid="{D5CDD505-2E9C-101B-9397-08002B2CF9AE}" pid="3" name="KSOProductBuildVer">
    <vt:lpwstr>1033-12.2.0.13472</vt:lpwstr>
  </property>
</Properties>
</file>