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urul\Downloads\"/>
    </mc:Choice>
  </mc:AlternateContent>
  <xr:revisionPtr revIDLastSave="0" documentId="8_{65B12BC6-E4C4-437E-936D-F6C46E28B093}" xr6:coauthVersionLast="47" xr6:coauthVersionMax="47" xr10:uidLastSave="{00000000-0000-0000-0000-000000000000}"/>
  <bookViews>
    <workbookView xWindow="-120" yWindow="-120" windowWidth="29040" windowHeight="15720" tabRatio="928" activeTab="5" xr2:uid="{D85A0D55-FEB5-4A1C-98BF-E7C3B9CE3CC5}"/>
  </bookViews>
  <sheets>
    <sheet name="Data Proyek" sheetId="72" r:id="rId1"/>
    <sheet name="Hang Lekieu Fasad" sheetId="86" r:id="rId2"/>
    <sheet name="Simpruk Garden" sheetId="140" r:id="rId3"/>
    <sheet name="Interior HL" sheetId="147" r:id="rId4"/>
    <sheet name="Sunter Paradise 3" sheetId="145" r:id="rId5"/>
    <sheet name="Poles HL" sheetId="150" r:id="rId6"/>
    <sheet name="Menteng" sheetId="149" r:id="rId7"/>
  </sheets>
  <externalReferences>
    <externalReference r:id="rId8"/>
  </externalReferences>
  <definedNames>
    <definedName name="_xlnm.Print_Area" localSheetId="0">'Data Proyek'!#REF!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49" l="1"/>
  <c r="H29" i="150"/>
  <c r="I28" i="150"/>
  <c r="I27" i="150"/>
  <c r="I26" i="150"/>
  <c r="I23" i="150"/>
  <c r="H25" i="150"/>
  <c r="H24" i="150"/>
  <c r="J22" i="150"/>
  <c r="J38" i="150"/>
  <c r="H21" i="150"/>
  <c r="G79" i="147"/>
  <c r="H19" i="150"/>
  <c r="I18" i="150"/>
  <c r="H17" i="150"/>
  <c r="I16" i="150"/>
  <c r="I15" i="150"/>
  <c r="I14" i="150"/>
  <c r="I38" i="150"/>
  <c r="H13" i="150"/>
  <c r="H12" i="150"/>
  <c r="I11" i="150"/>
  <c r="H10" i="150"/>
  <c r="H8" i="150"/>
  <c r="H38" i="150"/>
  <c r="D38" i="150"/>
  <c r="E38" i="150"/>
  <c r="D10" i="72"/>
  <c r="E113" i="149"/>
  <c r="D9" i="72"/>
  <c r="E9" i="72"/>
  <c r="F113" i="149"/>
  <c r="E29" i="147"/>
  <c r="E280" i="147"/>
  <c r="F280" i="147"/>
  <c r="E143" i="86"/>
  <c r="D280" i="147"/>
  <c r="C8" i="72"/>
  <c r="C12" i="72"/>
  <c r="E4" i="147"/>
  <c r="E19" i="140"/>
  <c r="E95" i="140"/>
  <c r="F95" i="140"/>
  <c r="D6" i="72"/>
  <c r="E6" i="72"/>
  <c r="D21" i="145"/>
  <c r="C7" i="72"/>
  <c r="E21" i="145"/>
  <c r="D7" i="72"/>
  <c r="D95" i="140"/>
  <c r="D5" i="86"/>
  <c r="D6" i="86"/>
  <c r="D7" i="86"/>
  <c r="D8" i="86"/>
  <c r="D9" i="86"/>
  <c r="D10" i="86"/>
  <c r="D11" i="86"/>
  <c r="D12" i="86"/>
  <c r="D13" i="86"/>
  <c r="D14" i="86"/>
  <c r="E32" i="86"/>
  <c r="E33" i="86"/>
  <c r="E60" i="86"/>
  <c r="E62" i="86"/>
  <c r="E74" i="86"/>
  <c r="E75" i="86"/>
  <c r="E13" i="72"/>
  <c r="E14" i="72"/>
  <c r="E15" i="72"/>
  <c r="E16" i="72"/>
  <c r="E28" i="72"/>
  <c r="E18" i="72"/>
  <c r="E20" i="72"/>
  <c r="E30" i="72"/>
  <c r="C10" i="72"/>
  <c r="F38" i="150"/>
  <c r="J40" i="150"/>
  <c r="E10" i="72"/>
  <c r="C3" i="150"/>
  <c r="C4" i="150"/>
  <c r="C9" i="72"/>
  <c r="D152" i="86"/>
  <c r="E152" i="86"/>
  <c r="F152" i="86"/>
  <c r="D5" i="72"/>
  <c r="C5" i="72"/>
  <c r="F21" i="145"/>
  <c r="C6" i="72"/>
  <c r="E7" i="72"/>
  <c r="D8" i="72"/>
  <c r="E8" i="72"/>
  <c r="H79" i="147"/>
  <c r="D12" i="72"/>
  <c r="E5" i="72"/>
  <c r="E12" i="72"/>
  <c r="E40" i="72"/>
</calcChain>
</file>

<file path=xl/sharedStrings.xml><?xml version="1.0" encoding="utf-8"?>
<sst xmlns="http://schemas.openxmlformats.org/spreadsheetml/2006/main" count="677" uniqueCount="321">
  <si>
    <t>No</t>
  </si>
  <si>
    <t>Nama Project</t>
  </si>
  <si>
    <t xml:space="preserve">                    PILAR ASA MANDIRI          </t>
  </si>
  <si>
    <t>Ruko Permata Regensi Blok D No. 37, Jl. H. Kelik  RT 001/RW 006, Kel. Srengseng Kec. Kembangan, Jakarta Barat</t>
  </si>
  <si>
    <t>NO</t>
  </si>
  <si>
    <t>Saldo</t>
  </si>
  <si>
    <t>Patricia</t>
  </si>
  <si>
    <t>alberta</t>
  </si>
  <si>
    <t>pinjam kholiq</t>
  </si>
  <si>
    <t>pinjam surono</t>
  </si>
  <si>
    <t>sisa saldo</t>
  </si>
  <si>
    <t>total</t>
  </si>
  <si>
    <t>rek BCA pribadi</t>
  </si>
  <si>
    <t>Rek BCA PT</t>
  </si>
  <si>
    <t>Monica tt</t>
  </si>
  <si>
    <t>kanopi</t>
  </si>
  <si>
    <t>mobil</t>
  </si>
  <si>
    <t>IN</t>
  </si>
  <si>
    <t>OUT</t>
  </si>
  <si>
    <t>TANGGAL</t>
  </si>
  <si>
    <t>KETERANGAN</t>
  </si>
  <si>
    <t>UANG PROYEK</t>
  </si>
  <si>
    <t>Sisa uang kas</t>
  </si>
  <si>
    <t xml:space="preserve">IN </t>
  </si>
  <si>
    <t>SALDO</t>
  </si>
  <si>
    <t>Materai dan print</t>
  </si>
  <si>
    <t>BBM</t>
  </si>
  <si>
    <t>Print</t>
  </si>
  <si>
    <t>Jilid gambar kerja</t>
  </si>
  <si>
    <t>Intertain</t>
  </si>
  <si>
    <t>Semen</t>
  </si>
  <si>
    <t>Simpruk Garden</t>
  </si>
  <si>
    <t>SIMPRUK GARDEN</t>
  </si>
  <si>
    <t>Spacer, spon</t>
  </si>
  <si>
    <t>Spacer</t>
  </si>
  <si>
    <t>Kopi walkingdrum</t>
  </si>
  <si>
    <t>Print, Materai</t>
  </si>
  <si>
    <t>BBM + Print</t>
  </si>
  <si>
    <t>Konsumsi meeting</t>
  </si>
  <si>
    <t>Print, materai, BBM</t>
  </si>
  <si>
    <t>Point Coffe</t>
  </si>
  <si>
    <t>Fotocopp</t>
  </si>
  <si>
    <t>Iuran keamanan FBR</t>
  </si>
  <si>
    <t>Scan gambar approval</t>
  </si>
  <si>
    <t>Iuran Listrik Juli</t>
  </si>
  <si>
    <t>Iuran Listrik Juni</t>
  </si>
  <si>
    <t>Iuran Sampah Juni</t>
  </si>
  <si>
    <t>Semen 20 sak</t>
  </si>
  <si>
    <t>Scan BA progres</t>
  </si>
  <si>
    <t>BBM + Parkir</t>
  </si>
  <si>
    <t>BBM + Print + Intertain</t>
  </si>
  <si>
    <t>Sunter Paradise 3</t>
  </si>
  <si>
    <t>SUNTER PARADISE 3</t>
  </si>
  <si>
    <t>BBM + Scan</t>
  </si>
  <si>
    <t>Plastik proteksi</t>
  </si>
  <si>
    <t>Parkir + Intertain sample kokas</t>
  </si>
  <si>
    <t>Intertain venus gallery</t>
  </si>
  <si>
    <t>Sepatu safety</t>
  </si>
  <si>
    <t>Semen 10 sak</t>
  </si>
  <si>
    <t>Jaring paranet</t>
  </si>
  <si>
    <t>Iuran sampah Juli</t>
  </si>
  <si>
    <t>Iuran listrik Agustus</t>
  </si>
  <si>
    <t>Iuran sampah Agustus</t>
  </si>
  <si>
    <t>Sealer propan + bondek + parkir</t>
  </si>
  <si>
    <t>BBM + Cat</t>
  </si>
  <si>
    <t>Cat galvanize</t>
  </si>
  <si>
    <t>Kopi kenangan</t>
  </si>
  <si>
    <t>Iuran listrik September</t>
  </si>
  <si>
    <t>Iuran sampah September</t>
  </si>
  <si>
    <t>Parkir + Intertain TJS Centennial</t>
  </si>
  <si>
    <t>Print + BBM</t>
  </si>
  <si>
    <t>Amplop + print invoice TJS</t>
  </si>
  <si>
    <t>Tisu</t>
  </si>
  <si>
    <t>BBM + intertain</t>
  </si>
  <si>
    <t>Print + Intertain</t>
  </si>
  <si>
    <t xml:space="preserve">BBM </t>
  </si>
  <si>
    <t>Lem</t>
  </si>
  <si>
    <t>MU 480 2  sak, BBM, Print</t>
  </si>
  <si>
    <t>Semen 16 sak</t>
  </si>
  <si>
    <t>Aquaproof</t>
  </si>
  <si>
    <t>Amplop coklat + parkir AFS</t>
  </si>
  <si>
    <t>BBM + Parkir deutsche bank</t>
  </si>
  <si>
    <t>Acara renang, futal PAM</t>
  </si>
  <si>
    <t>Iuran listrik November</t>
  </si>
  <si>
    <t>Iuran sampah Oktober</t>
  </si>
  <si>
    <t>BBM + parkir</t>
  </si>
  <si>
    <t>Semen 15 sak</t>
  </si>
  <si>
    <t>Akepok + intertain</t>
  </si>
  <si>
    <t>INTERIOR HL</t>
  </si>
  <si>
    <t>Interior HL</t>
  </si>
  <si>
    <t>Baterai laser</t>
  </si>
  <si>
    <t>Hang Lekieu ( Fasad )</t>
  </si>
  <si>
    <t>BBM + print</t>
  </si>
  <si>
    <t>Neting marmer</t>
  </si>
  <si>
    <t>Semen 3 sak</t>
  </si>
  <si>
    <t>Sampah November</t>
  </si>
  <si>
    <t>Semen 30 sak</t>
  </si>
  <si>
    <t>Parkir district &amp; thamrin</t>
  </si>
  <si>
    <t>BBM + parkir district</t>
  </si>
  <si>
    <t>Iuran sampah Desember</t>
  </si>
  <si>
    <t>Iuran sampah Januari</t>
  </si>
  <si>
    <t>Iuran listrik januari</t>
  </si>
  <si>
    <t>Makan siang tukang</t>
  </si>
  <si>
    <t>Semen 5 sak</t>
  </si>
  <si>
    <t>Intertain security</t>
  </si>
  <si>
    <t>Sika 2 set</t>
  </si>
  <si>
    <t>Materai + print</t>
  </si>
  <si>
    <t>Transfer kholiq bayar andhesit jl panjang</t>
  </si>
  <si>
    <t>Iuran listrik februari 2023</t>
  </si>
  <si>
    <t>Iuran sampah februari 2023</t>
  </si>
  <si>
    <t>Iuran sampah maret 2023</t>
  </si>
  <si>
    <t>Iuran buka bersama</t>
  </si>
  <si>
    <t>BBM + intertain security</t>
  </si>
  <si>
    <t>Sealen nat</t>
  </si>
  <si>
    <t>Cat</t>
  </si>
  <si>
    <t>Print+scan</t>
  </si>
  <si>
    <t>Sealen nat parabond 1 dus</t>
  </si>
  <si>
    <t xml:space="preserve">  </t>
  </si>
  <si>
    <t>Sika top 10 set</t>
  </si>
  <si>
    <t>Sipatan + BBM</t>
  </si>
  <si>
    <t>Konsumsi meeting + BBM + Print</t>
  </si>
  <si>
    <t>BBM tgl 15 &amp; 18</t>
  </si>
  <si>
    <t>Iuran listrik juni 2023</t>
  </si>
  <si>
    <t>Iuran listrik Juli 2023</t>
  </si>
  <si>
    <t>Print + BBM + Intertain</t>
  </si>
  <si>
    <t>Ongkir kirim perekat ke alsut</t>
  </si>
  <si>
    <t>Print + BBM + Body harness</t>
  </si>
  <si>
    <t>Sealen parabon 1 dus</t>
  </si>
  <si>
    <t>BBM + print + parkir + amplop</t>
  </si>
  <si>
    <t>BBM + print + materan tajima</t>
  </si>
  <si>
    <t>Menteng</t>
  </si>
  <si>
    <t>MENTENG</t>
  </si>
  <si>
    <t>Semen + BBM</t>
  </si>
  <si>
    <t>Sika top 5 set + BBM</t>
  </si>
  <si>
    <t>Semen + materai + print</t>
  </si>
  <si>
    <t>Sealen + semen + spacer + triplek</t>
  </si>
  <si>
    <t>Semen 3roda 50kg 8 sak</t>
  </si>
  <si>
    <t>Semen gresik 40kg 10 sak</t>
  </si>
  <si>
    <t>Iuran sampah mei, juni, juli + parkir DB</t>
  </si>
  <si>
    <t>BBM + amplop + print + parkir</t>
  </si>
  <si>
    <t>Iuran listrik agustus 2023 + BBM</t>
  </si>
  <si>
    <t>Konsumsi meeting + print</t>
  </si>
  <si>
    <t>Plastik 1roll + siku proteksi</t>
  </si>
  <si>
    <t>Sika top 5 set</t>
  </si>
  <si>
    <t>Semen + BBM + print</t>
  </si>
  <si>
    <t>Sika top + BBM</t>
  </si>
  <si>
    <t>Sealant parabond + BBM</t>
  </si>
  <si>
    <t>Sika top + BBM + print</t>
  </si>
  <si>
    <t>Semen + Intertain p dedy</t>
  </si>
  <si>
    <t>GRC PI Harringbone + BBM</t>
  </si>
  <si>
    <t>Lakban + materai + amplop + BBM</t>
  </si>
  <si>
    <t>Sika top + BBM + intertain</t>
  </si>
  <si>
    <t>Plastik proteksi + BBM</t>
  </si>
  <si>
    <t>Print + plastik proteksi</t>
  </si>
  <si>
    <t>Parabond + coating maxi gloss</t>
  </si>
  <si>
    <t>Alat poles aurora + proteksi</t>
  </si>
  <si>
    <t>Intertain p dedy</t>
  </si>
  <si>
    <t>Semen 15 sak + sika 1 set</t>
  </si>
  <si>
    <t>Sika 3 set + semen 15 sak</t>
  </si>
  <si>
    <t>Coating 5 liter</t>
  </si>
  <si>
    <t>Net + resin komplit marmer aurora</t>
  </si>
  <si>
    <t>Print + Materai + BBM</t>
  </si>
  <si>
    <t>Parabond 5pcs</t>
  </si>
  <si>
    <t>BBM + Intertain</t>
  </si>
  <si>
    <t>MU-480 + Bondcrete</t>
  </si>
  <si>
    <t>15 sak semen</t>
  </si>
  <si>
    <t>10 sak MU 400</t>
  </si>
  <si>
    <t>Listrik september</t>
  </si>
  <si>
    <t>Listrik November</t>
  </si>
  <si>
    <t>Listrik Desember</t>
  </si>
  <si>
    <t>4 set sika top</t>
  </si>
  <si>
    <t xml:space="preserve">4 set sika </t>
  </si>
  <si>
    <t>Semen 10 sak + mu400 4 sak</t>
  </si>
  <si>
    <t>Parabond</t>
  </si>
  <si>
    <t>15 sak semen + 3set sika</t>
  </si>
  <si>
    <t>Semen 10sak</t>
  </si>
  <si>
    <t>Tile leveling</t>
  </si>
  <si>
    <t>Sika 5 set</t>
  </si>
  <si>
    <t>Intertain + BBM</t>
  </si>
  <si>
    <t>Semen 25 sk sika 7 set</t>
  </si>
  <si>
    <t>Harian tukang mock up lantai</t>
  </si>
  <si>
    <t>Sika 6 set semen 25 sak</t>
  </si>
  <si>
    <t>Print + stabilo</t>
  </si>
  <si>
    <t>Harian tukang poles mock up lt 1</t>
  </si>
  <si>
    <t xml:space="preserve">Semen 30 sak </t>
  </si>
  <si>
    <t>,</t>
  </si>
  <si>
    <t>Iuran listrik Desember 2023</t>
  </si>
  <si>
    <t>Iuran listrik Januari 2024</t>
  </si>
  <si>
    <t>Makan siang tim + intertain</t>
  </si>
  <si>
    <t>Intertain tim Mk</t>
  </si>
  <si>
    <t>Bayar tukang + alat + opr deutsch bank</t>
  </si>
  <si>
    <t>Semen 40 sak</t>
  </si>
  <si>
    <t>Sika 5 set + Grc 12 mm 2lbr</t>
  </si>
  <si>
    <t>Intertain + print</t>
  </si>
  <si>
    <t>Semen 30 sak + sika 2 set</t>
  </si>
  <si>
    <t>POLES HL</t>
  </si>
  <si>
    <t>Poles HL</t>
  </si>
  <si>
    <t>Bayar ke-1</t>
  </si>
  <si>
    <t>Coating 5 ltr</t>
  </si>
  <si>
    <t>Materai + amplop + print</t>
  </si>
  <si>
    <t>Sika 4 set</t>
  </si>
  <si>
    <t>Bayar ke-2</t>
  </si>
  <si>
    <t>Bayar tukang mock up gril wudhu</t>
  </si>
  <si>
    <t>Bayar ke-3</t>
  </si>
  <si>
    <t>Print + materai</t>
  </si>
  <si>
    <t>Semen 10 sak + grc 2lbr + sika 2 set</t>
  </si>
  <si>
    <t>BBM + Intertain + print</t>
  </si>
  <si>
    <t>Coating 5ltr</t>
  </si>
  <si>
    <t>THR Security 3 orang</t>
  </si>
  <si>
    <t>Bayar tukang bongkar railing lt 1</t>
  </si>
  <si>
    <t>Alat</t>
  </si>
  <si>
    <t>Bayar ke-4</t>
  </si>
  <si>
    <t>Bayar ke-5</t>
  </si>
  <si>
    <t>Paraband 10 tube</t>
  </si>
  <si>
    <t>Alat + proteksi</t>
  </si>
  <si>
    <t>Bayar ke-6</t>
  </si>
  <si>
    <t>BB ganti nat resin master</t>
  </si>
  <si>
    <t>Print + amplop + materai + intertain</t>
  </si>
  <si>
    <t>Mandor</t>
  </si>
  <si>
    <t>BB</t>
  </si>
  <si>
    <t>Operasional</t>
  </si>
  <si>
    <t>Support dari Gelael</t>
  </si>
  <si>
    <t>Support dari Patiunus</t>
  </si>
  <si>
    <t>SPK Mandor</t>
  </si>
  <si>
    <t>Progres bayar</t>
  </si>
  <si>
    <t>Sisa bayar</t>
  </si>
  <si>
    <t>HANG LEKIEU FASAD</t>
  </si>
  <si>
    <t>Bayar listrik februari 2024</t>
  </si>
  <si>
    <t>Bayar listrik maret 2024</t>
  </si>
  <si>
    <t>Bayar listrik april 2024</t>
  </si>
  <si>
    <t>Bayar tukang kupas sika marmer retur</t>
  </si>
  <si>
    <t>Tambang</t>
  </si>
  <si>
    <t>Print + amplop + materai + pulpen</t>
  </si>
  <si>
    <t>Intertain turunin granit</t>
  </si>
  <si>
    <t>Intertain naikin marmer retur</t>
  </si>
  <si>
    <t>Bayar ke-7</t>
  </si>
  <si>
    <t>Semen 15 sak &amp; sika 2 set</t>
  </si>
  <si>
    <t>MU-480 5 sak</t>
  </si>
  <si>
    <t>Semen 15 sak + sika 2 set</t>
  </si>
  <si>
    <t>Print + amplop</t>
  </si>
  <si>
    <t>Intertain agus tutok</t>
  </si>
  <si>
    <t>Plastik proteksi &amp; alat</t>
  </si>
  <si>
    <t>Bayar ke-8</t>
  </si>
  <si>
    <t>Iuran sampah okt 2023 - Aprl 2024</t>
  </si>
  <si>
    <t>Bayar tukang turunin sisa marmer</t>
  </si>
  <si>
    <t>Bayar ke-9</t>
  </si>
  <si>
    <t xml:space="preserve">Bayar tukang turunin marmer &amp; kupas netting  </t>
  </si>
  <si>
    <t>Ganti uang bbm mobil</t>
  </si>
  <si>
    <t>Iuran listrik mei 2024</t>
  </si>
  <si>
    <t>Lalamove angkut scaffolding dari HL</t>
  </si>
  <si>
    <t>Kardus siku proteksi</t>
  </si>
  <si>
    <t>BB Sika, dll</t>
  </si>
  <si>
    <t>Coating akemi darkner 1 botol</t>
  </si>
  <si>
    <t>Ganti byr perekat mapei 2 sak</t>
  </si>
  <si>
    <t>Plastik 2 rol, lakban hitam, pilok silver</t>
  </si>
  <si>
    <t>Bayar angkut marmer waste tim suyat</t>
  </si>
  <si>
    <t>Perpanjang scafolding HL &amp; Pakubuono</t>
  </si>
  <si>
    <t>Sewa scafolding 30 set ( rangka infissi )</t>
  </si>
  <si>
    <t>Bayar angkut marmer tim jumadi</t>
  </si>
  <si>
    <t>Thiner, majun, lakban bening, proteksi</t>
  </si>
  <si>
    <t>Parabond 10 pcs</t>
  </si>
  <si>
    <t>Bayar ke-10</t>
  </si>
  <si>
    <t>Bayar listrik juni 2024</t>
  </si>
  <si>
    <t>Peralatan kebersihan</t>
  </si>
  <si>
    <t>Pasir bangka alas potong fiandre</t>
  </si>
  <si>
    <t>Print gambar kerja</t>
  </si>
  <si>
    <t>Triplek, kaso, terpal, jaring, dll</t>
  </si>
  <si>
    <t>Resin, jaring dll</t>
  </si>
  <si>
    <t>Karung</t>
  </si>
  <si>
    <t>Intertain tim pasang top table cakung</t>
  </si>
  <si>
    <t>Silen granit fasad</t>
  </si>
  <si>
    <t>Ongkir mapei</t>
  </si>
  <si>
    <t>Bubble wrap proteksi fiandre</t>
  </si>
  <si>
    <t>Proteksi kardus</t>
  </si>
  <si>
    <t>Ganti grouting kerapoxy 111 HL 2 set</t>
  </si>
  <si>
    <t>Semen 8 sak</t>
  </si>
  <si>
    <t>Pasir bangka + semen 5 sak</t>
  </si>
  <si>
    <t>Lakban kertas &amp; lakban plastik proteksi</t>
  </si>
  <si>
    <t xml:space="preserve">Plastik proteksi </t>
  </si>
  <si>
    <t>Proteksi</t>
  </si>
  <si>
    <t>Semen 10 sak, pasir, triplek</t>
  </si>
  <si>
    <t>Ongkir proteksi siku kardus ke alsut</t>
  </si>
  <si>
    <t>Plastik proteksi + lakban</t>
  </si>
  <si>
    <t>kopi kenangan &amp; intertain tukang</t>
  </si>
  <si>
    <t>Pasir 1 kijang + semen 5 sak</t>
  </si>
  <si>
    <t>Coating SY 911 10liter</t>
  </si>
  <si>
    <t>Pasir 1 kijang</t>
  </si>
  <si>
    <t>Intertain security &amp; tukang</t>
  </si>
  <si>
    <t>Print, amplop</t>
  </si>
  <si>
    <t>Intertain tukang</t>
  </si>
  <si>
    <t>Intertain p arif</t>
  </si>
  <si>
    <t>Intertain tukang gelar marmer</t>
  </si>
  <si>
    <t>Coating &amp; aquaproof</t>
  </si>
  <si>
    <t>Kopi kenangan meeting proyek mega kuningan</t>
  </si>
  <si>
    <t>Intertain tukang turunin compac</t>
  </si>
  <si>
    <t>Intertain tukang suyat perbaikan proteksi lift</t>
  </si>
  <si>
    <t>Listrik juli 2024</t>
  </si>
  <si>
    <t>Listrik agustus 2024</t>
  </si>
  <si>
    <t>Intertain yuli MK</t>
  </si>
  <si>
    <t>Siku proteksi sudut</t>
  </si>
  <si>
    <t>BBM pick up angkut perekat</t>
  </si>
  <si>
    <t>Coating ishinol 5 ltr</t>
  </si>
  <si>
    <t>Sika 2 set + fiber perbaikan topping compac</t>
  </si>
  <si>
    <t>Intertain tukang turunin marmer</t>
  </si>
  <si>
    <t>Intertain tukang bongkar topping compac</t>
  </si>
  <si>
    <t>Semen 22 sak</t>
  </si>
  <si>
    <t>MU 400 = 15 sak</t>
  </si>
  <si>
    <t>Byr tukang &amp; alat treatment flek</t>
  </si>
  <si>
    <t>Print + materai freeport, parkir talavera</t>
  </si>
  <si>
    <t>Lalamove perekat HL ke alsut</t>
  </si>
  <si>
    <t>print + materai</t>
  </si>
  <si>
    <t>Bayar harian kebersihan 2 hari ( kamis + jumat )</t>
  </si>
  <si>
    <t>Alat kebersihan</t>
  </si>
  <si>
    <t>Intertain tim suyat turunin parquet</t>
  </si>
  <si>
    <t>Bambu 12 batang</t>
  </si>
  <si>
    <t>Busa proteksi alas kaca kanopy</t>
  </si>
  <si>
    <t>Kooring</t>
  </si>
  <si>
    <t>Bayar harian kebersihan 6 hari ( senin s/d sabtu )</t>
  </si>
  <si>
    <t>Intertain es doger bersama mandor HL</t>
  </si>
  <si>
    <t>Intertain tukang setting scafolding foyer</t>
  </si>
  <si>
    <t>Parabond buat repair nat fasad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</si>
</sst>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[$Rp-3809]* #,##0.00_-;\-[$Rp-3809]* #,##0.00_-;_-[$Rp-3809]* &quot;-&quot;??_-;_-@_-"/>
    <numFmt numFmtId="179" formatCode="_-[$Rp-421]* #,##0.00_-;\-[$Rp-421]* #,##0.00_-;_-[$Rp-421]* &quot;-&quot;??_-;_-@_-"/>
    <numFmt numFmtId="188" formatCode="[$-F800]dddd\,\ mmmm\ dd\,\ yyyy"/>
  </numFmts>
  <fonts count="18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Georgia"/>
      <family val="1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"/>
      <family val="2"/>
    </font>
    <font>
      <sz val="9"/>
      <color rgb="FF7030A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3">
    <xf numFmtId="0" fontId="0" fillId="0" borderId="0" xfId="0"/>
    <xf numFmtId="0" fontId="14" fillId="0" borderId="0" xfId="0" applyFont="1" applyFill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77" fontId="4" fillId="0" borderId="1" xfId="0" applyNumberFormat="1" applyFont="1" applyBorder="1"/>
    <xf numFmtId="0" fontId="2" fillId="0" borderId="0" xfId="0" applyFont="1"/>
    <xf numFmtId="177" fontId="2" fillId="0" borderId="0" xfId="0" applyNumberFormat="1" applyFont="1"/>
    <xf numFmtId="177" fontId="4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8" fillId="0" borderId="0" xfId="0" applyFont="1"/>
    <xf numFmtId="188" fontId="4" fillId="0" borderId="1" xfId="0" applyNumberFormat="1" applyFont="1" applyBorder="1"/>
    <xf numFmtId="188" fontId="4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177" fontId="9" fillId="0" borderId="1" xfId="0" applyNumberFormat="1" applyFont="1" applyBorder="1" applyAlignment="1"/>
    <xf numFmtId="0" fontId="1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177" fontId="5" fillId="3" borderId="1" xfId="0" applyNumberFormat="1" applyFont="1" applyFill="1" applyBorder="1"/>
    <xf numFmtId="0" fontId="16" fillId="4" borderId="1" xfId="0" applyFont="1" applyFill="1" applyBorder="1" applyAlignment="1">
      <alignment horizontal="center" vertical="center"/>
    </xf>
    <xf numFmtId="177" fontId="16" fillId="4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6" fillId="5" borderId="1" xfId="7" applyNumberFormat="1" applyFont="1" applyFill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/>
    <xf numFmtId="179" fontId="2" fillId="0" borderId="1" xfId="0" applyNumberFormat="1" applyFont="1" applyBorder="1"/>
    <xf numFmtId="177" fontId="2" fillId="0" borderId="1" xfId="0" applyNumberFormat="1" applyFont="1" applyBorder="1"/>
    <xf numFmtId="177" fontId="10" fillId="0" borderId="0" xfId="0" applyNumberFormat="1" applyFont="1"/>
    <xf numFmtId="0" fontId="0" fillId="0" borderId="0" xfId="0" applyFill="1" applyBorder="1"/>
    <xf numFmtId="0" fontId="17" fillId="0" borderId="0" xfId="0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0" xfId="0" quotePrefix="1" applyFont="1" applyFill="1" applyBorder="1"/>
    <xf numFmtId="0" fontId="16" fillId="0" borderId="0" xfId="0" applyFont="1" applyFill="1" applyAlignment="1">
      <alignment horizontal="center" vertical="center"/>
    </xf>
    <xf numFmtId="177" fontId="5" fillId="0" borderId="0" xfId="0" applyNumberFormat="1" applyFont="1"/>
    <xf numFmtId="177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20">
    <cellStyle name="Comma 2" xfId="1" xr:uid="{D64B5CA9-E2C0-443C-A44C-F2FE9945527E}"/>
    <cellStyle name="Comma 2 4" xfId="2" xr:uid="{843E964B-2112-447B-BB07-E5ED81E8A7CF}"/>
    <cellStyle name="Comma 3" xfId="3" xr:uid="{D730F86C-DCA8-4EA4-B369-B586DA67A0AE}"/>
    <cellStyle name="Comma 3 2" xfId="4" xr:uid="{1D933A89-7CCA-4F97-83E7-A6890ED1CDFC}"/>
    <cellStyle name="Comma 5" xfId="5" xr:uid="{39CA20A3-E21E-4D8C-A293-F3330304B1FE}"/>
    <cellStyle name="Comma 5 2" xfId="6" xr:uid="{523C568E-B6D5-4BF9-99D3-C1BA78D6A5A5}"/>
    <cellStyle name="Currency" xfId="7" builtinId="4"/>
    <cellStyle name="Currency 2" xfId="8" xr:uid="{E143D6FF-7D8C-4872-9934-D1135DC35AF9}"/>
    <cellStyle name="Currency 4" xfId="9" xr:uid="{D034824F-5C8B-4538-8EBF-A4147296E34E}"/>
    <cellStyle name="Normal" xfId="0" builtinId="0"/>
    <cellStyle name="Normal 2" xfId="10" xr:uid="{70DE5C3D-27AB-4314-8B71-2C1C862CD3E7}"/>
    <cellStyle name="Normal 2 2" xfId="11" xr:uid="{E07F0076-F07D-44A3-AC26-08A7D20D3D8B}"/>
    <cellStyle name="Normal 2 2 10" xfId="12" xr:uid="{3279A96D-BA7E-42BE-9C4E-84BFA5BB83F5}"/>
    <cellStyle name="Normal 2 3" xfId="13" xr:uid="{FB5ABE1B-B759-4C77-8996-BDAD002799D6}"/>
    <cellStyle name="Normal 2 3 2" xfId="14" xr:uid="{E725D82D-1D1B-49BA-A729-B3CA31C7DEC7}"/>
    <cellStyle name="Normal 2 3 3" xfId="15" xr:uid="{1388C333-CD8D-47BB-B994-3FB9F3D8528C}"/>
    <cellStyle name="Normal 3" xfId="16" xr:uid="{22E41659-5E97-45A4-8FA3-57FC538133EB}"/>
    <cellStyle name="Normal 6" xfId="17" xr:uid="{521C51FD-24FC-4FFE-AF64-5C4C94A6FF6A}"/>
    <cellStyle name="Percent 2" xfId="18" xr:uid="{97FB3593-1751-4978-9857-6FA67A803231}"/>
    <cellStyle name="Percent 3" xfId="19" xr:uid="{19D882F4-0E17-483C-BA71-7AE41447DD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114300</xdr:rowOff>
    </xdr:from>
    <xdr:to>
      <xdr:col>4</xdr:col>
      <xdr:colOff>1314450</xdr:colOff>
      <xdr:row>1</xdr:row>
      <xdr:rowOff>257175</xdr:rowOff>
    </xdr:to>
    <xdr:pic>
      <xdr:nvPicPr>
        <xdr:cNvPr id="1979" name="Picture 2">
          <a:extLst>
            <a:ext uri="{FF2B5EF4-FFF2-40B4-BE49-F238E27FC236}">
              <a16:creationId xmlns:a16="http://schemas.microsoft.com/office/drawing/2014/main" id="{74F5A109-D2EA-90C2-E519-182E469B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14300"/>
          <a:ext cx="11811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eza/Downloads/PAM%202021/BKK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des18"/>
      <sheetName val="jan "/>
      <sheetName val="FEB"/>
      <sheetName val="OPR"/>
      <sheetName val="MAR"/>
      <sheetName val="april"/>
      <sheetName val="MEI"/>
      <sheetName val="Juni"/>
      <sheetName val="Juli"/>
      <sheetName val="agst"/>
      <sheetName val="sept"/>
      <sheetName val="okt"/>
      <sheetName val="nov"/>
      <sheetName val="des 19"/>
      <sheetName val="jan 20"/>
      <sheetName val="feb 20"/>
      <sheetName val="mar 20"/>
      <sheetName val="apr 20"/>
      <sheetName val="mei 20"/>
      <sheetName val="jun 20"/>
      <sheetName val="juli 20"/>
      <sheetName val="agust 20"/>
      <sheetName val="sept 20"/>
      <sheetName val="okt 20"/>
      <sheetName val="nov 20"/>
      <sheetName val="des 20"/>
      <sheetName val="jan 21"/>
      <sheetName val="feb 21"/>
      <sheetName val="mar 21"/>
      <sheetName val="pat"/>
      <sheetName val="and pat"/>
      <sheetName val="mang"/>
      <sheetName val="waskita"/>
      <sheetName val="aditya"/>
      <sheetName val="TRIN"/>
      <sheetName val="sesa"/>
      <sheetName val="simpruq"/>
      <sheetName val="sim int"/>
      <sheetName val="jumeirah"/>
      <sheetName val="jet izz"/>
      <sheetName val="alberta"/>
      <sheetName val="bekasi"/>
      <sheetName val="protel"/>
      <sheetName val="gelael"/>
      <sheetName val="lain "/>
      <sheetName val="gaharu"/>
      <sheetName val="ggs"/>
      <sheetName val="wdy"/>
      <sheetName val=" DATA 20"/>
      <sheetName val="pinja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90">
          <cell r="E190">
            <v>-43984876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86">
          <cell r="E86">
            <v>-17463000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>
        <row r="25">
          <cell r="D25">
            <v>-14000000</v>
          </cell>
          <cell r="H25">
            <v>-10000000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EB08-C3FC-4C59-84FF-E896678DBD0C}">
  <sheetPr codeName="Sheet1"/>
  <dimension ref="A1:I56"/>
  <sheetViews>
    <sheetView workbookViewId="0">
      <selection activeCell="E43" sqref="E43"/>
    </sheetView>
  </sheetViews>
  <sheetFormatPr defaultRowHeight="21.95" customHeight="1" x14ac:dyDescent="0.2"/>
  <cols>
    <col min="1" max="1" width="10.5703125" style="3" customWidth="1"/>
    <col min="2" max="2" width="22.140625" customWidth="1"/>
    <col min="3" max="4" width="23.42578125" customWidth="1"/>
    <col min="5" max="5" width="23.42578125" style="11" customWidth="1"/>
    <col min="6" max="6" width="28.42578125" customWidth="1"/>
    <col min="7" max="7" width="14.85546875" bestFit="1" customWidth="1"/>
  </cols>
  <sheetData>
    <row r="1" spans="1:9" ht="18" customHeight="1" x14ac:dyDescent="0.2">
      <c r="A1" s="41" t="s">
        <v>2</v>
      </c>
      <c r="B1" s="41"/>
      <c r="C1" s="41"/>
      <c r="D1" s="41"/>
    </row>
    <row r="2" spans="1:9" ht="24" customHeight="1" x14ac:dyDescent="0.2">
      <c r="A2" s="42" t="s">
        <v>3</v>
      </c>
      <c r="B2" s="42"/>
      <c r="C2" s="42"/>
      <c r="D2" s="42"/>
      <c r="G2" s="34"/>
    </row>
    <row r="3" spans="1:9" ht="18" customHeight="1" x14ac:dyDescent="0.2">
      <c r="G3" s="34"/>
    </row>
    <row r="4" spans="1:9" s="1" customFormat="1" ht="18" customHeight="1" x14ac:dyDescent="0.2">
      <c r="A4" s="25" t="s">
        <v>0</v>
      </c>
      <c r="B4" s="25" t="s">
        <v>1</v>
      </c>
      <c r="C4" s="25" t="s">
        <v>17</v>
      </c>
      <c r="D4" s="25" t="s">
        <v>18</v>
      </c>
      <c r="E4" s="26" t="s">
        <v>5</v>
      </c>
      <c r="G4" s="35"/>
      <c r="I4" s="38"/>
    </row>
    <row r="5" spans="1:9" s="5" customFormat="1" ht="18" customHeight="1" x14ac:dyDescent="0.2">
      <c r="A5" s="19">
        <v>1</v>
      </c>
      <c r="B5" s="23" t="s">
        <v>91</v>
      </c>
      <c r="C5" s="24">
        <f>'Hang Lekieu Fasad'!D152</f>
        <v>30000000</v>
      </c>
      <c r="D5" s="24">
        <f>'Hang Lekieu Fasad'!E152</f>
        <v>34660290</v>
      </c>
      <c r="E5" s="24">
        <f t="shared" ref="E5:E10" si="0">C5-D5</f>
        <v>-4660290</v>
      </c>
      <c r="G5" s="36"/>
    </row>
    <row r="6" spans="1:9" s="5" customFormat="1" ht="18" customHeight="1" x14ac:dyDescent="0.2">
      <c r="A6" s="19">
        <v>2</v>
      </c>
      <c r="B6" s="23" t="s">
        <v>31</v>
      </c>
      <c r="C6" s="24">
        <f>'Simpruk Garden'!D95</f>
        <v>27000000</v>
      </c>
      <c r="D6" s="24">
        <f>'Simpruk Garden'!E95</f>
        <v>23633600</v>
      </c>
      <c r="E6" s="24">
        <f t="shared" si="0"/>
        <v>3366400</v>
      </c>
      <c r="G6" s="37"/>
    </row>
    <row r="7" spans="1:9" s="5" customFormat="1" ht="18" customHeight="1" x14ac:dyDescent="0.2">
      <c r="A7" s="19">
        <v>3</v>
      </c>
      <c r="B7" s="23" t="s">
        <v>51</v>
      </c>
      <c r="C7" s="24">
        <f>'Sunter Paradise 3'!D21</f>
        <v>2000000</v>
      </c>
      <c r="D7" s="24">
        <f>'Sunter Paradise 3'!E21</f>
        <v>3044300</v>
      </c>
      <c r="E7" s="24">
        <f t="shared" si="0"/>
        <v>-1044300</v>
      </c>
      <c r="G7" s="36"/>
    </row>
    <row r="8" spans="1:9" s="5" customFormat="1" ht="18" customHeight="1" x14ac:dyDescent="0.2">
      <c r="A8" s="19">
        <v>4</v>
      </c>
      <c r="B8" s="23" t="s">
        <v>89</v>
      </c>
      <c r="C8" s="24">
        <f>'Interior HL'!D280</f>
        <v>164902403</v>
      </c>
      <c r="D8" s="24">
        <f>'Interior HL'!E280</f>
        <v>169706989</v>
      </c>
      <c r="E8" s="24">
        <f t="shared" si="0"/>
        <v>-4804586</v>
      </c>
      <c r="G8" s="36"/>
    </row>
    <row r="9" spans="1:9" s="5" customFormat="1" ht="18" customHeight="1" x14ac:dyDescent="0.2">
      <c r="A9" s="19">
        <v>5</v>
      </c>
      <c r="B9" s="23" t="s">
        <v>130</v>
      </c>
      <c r="C9" s="24">
        <f>Menteng!D113</f>
        <v>50000000</v>
      </c>
      <c r="D9" s="24">
        <f>Menteng!E113</f>
        <v>48073100</v>
      </c>
      <c r="E9" s="24">
        <f t="shared" si="0"/>
        <v>1926900</v>
      </c>
      <c r="G9" s="36"/>
    </row>
    <row r="10" spans="1:9" s="5" customFormat="1" ht="18" customHeight="1" x14ac:dyDescent="0.2">
      <c r="A10" s="19">
        <v>6</v>
      </c>
      <c r="B10" s="23" t="s">
        <v>196</v>
      </c>
      <c r="C10" s="24">
        <f>'Poles HL'!D38</f>
        <v>30000000</v>
      </c>
      <c r="D10" s="24">
        <f>'Poles HL'!E38</f>
        <v>24780000</v>
      </c>
      <c r="E10" s="24">
        <f t="shared" si="0"/>
        <v>5220000</v>
      </c>
      <c r="G10" s="36"/>
    </row>
    <row r="11" spans="1:9" s="5" customFormat="1" ht="18" customHeight="1" x14ac:dyDescent="0.2">
      <c r="A11" s="19"/>
      <c r="B11" s="23"/>
      <c r="C11" s="24"/>
      <c r="D11" s="24"/>
      <c r="E11" s="24"/>
    </row>
    <row r="12" spans="1:9" s="5" customFormat="1" ht="18" customHeight="1" x14ac:dyDescent="0.2">
      <c r="A12" s="4"/>
      <c r="B12" s="17" t="s">
        <v>21</v>
      </c>
      <c r="C12" s="18">
        <f>SUM(C5:C11)</f>
        <v>303902403</v>
      </c>
      <c r="D12" s="18">
        <f>SUM(D5:D11)</f>
        <v>303898279</v>
      </c>
      <c r="E12" s="18">
        <f>SUM(E5:E11)</f>
        <v>4124</v>
      </c>
      <c r="F12" s="39"/>
    </row>
    <row r="13" spans="1:9" ht="21.95" hidden="1" customHeight="1" x14ac:dyDescent="0.2">
      <c r="B13" s="10" t="s">
        <v>6</v>
      </c>
      <c r="C13" s="12"/>
      <c r="D13" s="12"/>
      <c r="E13" s="11">
        <f>[1]pat!$E$190</f>
        <v>-43984876</v>
      </c>
    </row>
    <row r="14" spans="1:9" ht="21.95" hidden="1" customHeight="1" x14ac:dyDescent="0.2">
      <c r="B14" s="10" t="s">
        <v>7</v>
      </c>
      <c r="C14" s="12"/>
      <c r="D14" s="12"/>
      <c r="E14" s="11">
        <f>[1]alberta!$E$86</f>
        <v>-17463000</v>
      </c>
    </row>
    <row r="15" spans="1:9" ht="21.95" hidden="1" customHeight="1" x14ac:dyDescent="0.2">
      <c r="A15"/>
      <c r="B15" s="10" t="s">
        <v>8</v>
      </c>
      <c r="C15" s="12"/>
      <c r="D15" s="12"/>
      <c r="E15" s="11">
        <f>[1]pinjaman!$D$25</f>
        <v>-14000000</v>
      </c>
    </row>
    <row r="16" spans="1:9" ht="21.95" hidden="1" customHeight="1" x14ac:dyDescent="0.2">
      <c r="A16"/>
      <c r="B16" s="10" t="s">
        <v>9</v>
      </c>
      <c r="C16" s="12"/>
      <c r="D16" s="12"/>
      <c r="E16" s="11">
        <f>[1]pinjaman!$H$25</f>
        <v>-10000000</v>
      </c>
    </row>
    <row r="17" spans="1:5" ht="21.95" hidden="1" customHeight="1" x14ac:dyDescent="0.2">
      <c r="A17"/>
      <c r="C17" s="12"/>
      <c r="D17" s="12"/>
    </row>
    <row r="18" spans="1:5" ht="21.95" hidden="1" customHeight="1" x14ac:dyDescent="0.2">
      <c r="A18"/>
      <c r="C18" s="40" t="s">
        <v>11</v>
      </c>
      <c r="D18" s="40"/>
      <c r="E18" s="11">
        <f>SUM(E13:E17)</f>
        <v>-85447876</v>
      </c>
    </row>
    <row r="19" spans="1:5" ht="21.95" hidden="1" customHeight="1" x14ac:dyDescent="0.2">
      <c r="A19"/>
      <c r="C19" s="12"/>
      <c r="D19" s="12"/>
    </row>
    <row r="20" spans="1:5" ht="21.95" hidden="1" customHeight="1" x14ac:dyDescent="0.2">
      <c r="A20"/>
      <c r="C20" s="40" t="s">
        <v>10</v>
      </c>
      <c r="D20" s="40"/>
      <c r="E20" s="11" t="e">
        <f>#REF!+E18</f>
        <v>#REF!</v>
      </c>
    </row>
    <row r="21" spans="1:5" ht="21.95" hidden="1" customHeight="1" x14ac:dyDescent="0.2">
      <c r="A21"/>
      <c r="C21" s="12"/>
      <c r="D21" s="12"/>
    </row>
    <row r="22" spans="1:5" ht="21.95" hidden="1" customHeight="1" x14ac:dyDescent="0.2">
      <c r="A22"/>
      <c r="C22" s="12"/>
      <c r="D22" s="12"/>
      <c r="E22" s="11">
        <v>15000000</v>
      </c>
    </row>
    <row r="23" spans="1:5" ht="21.95" hidden="1" customHeight="1" x14ac:dyDescent="0.2">
      <c r="A23"/>
      <c r="C23" s="12"/>
      <c r="D23" s="12"/>
    </row>
    <row r="24" spans="1:5" ht="21.95" hidden="1" customHeight="1" x14ac:dyDescent="0.2">
      <c r="A24"/>
      <c r="C24" s="12"/>
      <c r="D24" s="12"/>
      <c r="E24" s="11">
        <v>5998000</v>
      </c>
    </row>
    <row r="25" spans="1:5" ht="21.95" hidden="1" customHeight="1" x14ac:dyDescent="0.2">
      <c r="A25"/>
      <c r="C25" s="12"/>
      <c r="D25" s="12"/>
      <c r="E25" s="11">
        <v>1500000</v>
      </c>
    </row>
    <row r="26" spans="1:5" ht="21.95" hidden="1" customHeight="1" x14ac:dyDescent="0.2">
      <c r="A26"/>
      <c r="C26" s="12"/>
      <c r="D26" s="12"/>
    </row>
    <row r="27" spans="1:5" ht="21.95" hidden="1" customHeight="1" x14ac:dyDescent="0.2">
      <c r="A27"/>
      <c r="C27" s="12"/>
      <c r="D27" s="12"/>
    </row>
    <row r="28" spans="1:5" ht="21.95" hidden="1" customHeight="1" x14ac:dyDescent="0.2">
      <c r="A28"/>
      <c r="B28" s="10" t="s">
        <v>13</v>
      </c>
      <c r="C28" s="12"/>
      <c r="D28" s="12"/>
      <c r="E28" s="2" t="e">
        <f>#REF!+#REF!</f>
        <v>#REF!</v>
      </c>
    </row>
    <row r="29" spans="1:5" ht="21.95" hidden="1" customHeight="1" x14ac:dyDescent="0.2">
      <c r="A29"/>
      <c r="B29" s="10"/>
      <c r="C29" s="12"/>
      <c r="D29" s="12"/>
      <c r="E29" s="2"/>
    </row>
    <row r="30" spans="1:5" ht="21.95" hidden="1" customHeight="1" x14ac:dyDescent="0.2">
      <c r="A30"/>
      <c r="B30" s="10"/>
      <c r="C30" s="12"/>
      <c r="D30" s="12"/>
      <c r="E30" s="2" t="e">
        <f>#REF!-E20</f>
        <v>#REF!</v>
      </c>
    </row>
    <row r="31" spans="1:5" ht="21.95" hidden="1" customHeight="1" x14ac:dyDescent="0.2">
      <c r="A31"/>
      <c r="B31" s="10"/>
      <c r="C31" s="12"/>
      <c r="D31" s="12"/>
      <c r="E31" s="2"/>
    </row>
    <row r="32" spans="1:5" ht="21.95" hidden="1" customHeight="1" x14ac:dyDescent="0.2">
      <c r="A32"/>
      <c r="B32" s="10" t="s">
        <v>12</v>
      </c>
      <c r="C32" s="12"/>
      <c r="D32" s="12"/>
      <c r="E32" s="2"/>
    </row>
    <row r="33" spans="1:5" ht="21.95" hidden="1" customHeight="1" x14ac:dyDescent="0.2">
      <c r="A33"/>
      <c r="B33" s="10" t="s">
        <v>14</v>
      </c>
      <c r="C33" s="12"/>
      <c r="D33" s="12"/>
      <c r="E33" s="2"/>
    </row>
    <row r="34" spans="1:5" ht="21.95" hidden="1" customHeight="1" x14ac:dyDescent="0.2">
      <c r="A34"/>
      <c r="B34" s="10" t="s">
        <v>15</v>
      </c>
      <c r="C34" s="12"/>
      <c r="D34" s="12"/>
      <c r="E34" s="2"/>
    </row>
    <row r="35" spans="1:5" ht="21.95" hidden="1" customHeight="1" x14ac:dyDescent="0.2">
      <c r="A35"/>
      <c r="B35" s="10" t="s">
        <v>16</v>
      </c>
      <c r="C35" s="12"/>
      <c r="D35" s="12"/>
      <c r="E35" s="2"/>
    </row>
    <row r="36" spans="1:5" ht="21.95" hidden="1" customHeight="1" x14ac:dyDescent="0.2">
      <c r="A36"/>
      <c r="C36" s="12"/>
      <c r="D36" s="12"/>
      <c r="E36" s="2"/>
    </row>
    <row r="37" spans="1:5" ht="21.95" hidden="1" customHeight="1" x14ac:dyDescent="0.2">
      <c r="A37"/>
      <c r="C37" s="12"/>
      <c r="D37" s="12"/>
      <c r="E37" s="2"/>
    </row>
    <row r="38" spans="1:5" ht="21.95" hidden="1" customHeight="1" x14ac:dyDescent="0.2">
      <c r="A38"/>
      <c r="C38" s="12"/>
      <c r="D38" s="12"/>
      <c r="E38" s="2"/>
    </row>
    <row r="39" spans="1:5" ht="21.95" customHeight="1" x14ac:dyDescent="0.2">
      <c r="A39"/>
      <c r="C39" s="2"/>
      <c r="D39" s="2"/>
    </row>
    <row r="40" spans="1:5" ht="21.95" customHeight="1" x14ac:dyDescent="0.2">
      <c r="A40"/>
      <c r="C40" s="2"/>
      <c r="D40" s="27" t="s">
        <v>22</v>
      </c>
      <c r="E40" s="28">
        <f>E12</f>
        <v>4124</v>
      </c>
    </row>
    <row r="41" spans="1:5" ht="21.95" customHeight="1" x14ac:dyDescent="0.2">
      <c r="A41"/>
    </row>
    <row r="42" spans="1:5" ht="21.95" customHeight="1" x14ac:dyDescent="0.2">
      <c r="A42"/>
    </row>
    <row r="43" spans="1:5" ht="21.95" customHeight="1" x14ac:dyDescent="0.2">
      <c r="A43"/>
    </row>
    <row r="44" spans="1:5" ht="21.95" customHeight="1" x14ac:dyDescent="0.2">
      <c r="A44"/>
    </row>
    <row r="45" spans="1:5" ht="21.95" customHeight="1" x14ac:dyDescent="0.2">
      <c r="A45"/>
    </row>
    <row r="46" spans="1:5" ht="21.95" customHeight="1" x14ac:dyDescent="0.2">
      <c r="A46"/>
    </row>
    <row r="47" spans="1:5" ht="21.95" customHeight="1" x14ac:dyDescent="0.2">
      <c r="A47"/>
    </row>
    <row r="48" spans="1:5" ht="21.95" customHeight="1" x14ac:dyDescent="0.2">
      <c r="A48"/>
    </row>
    <row r="49" spans="1:1" ht="21.95" customHeight="1" x14ac:dyDescent="0.2">
      <c r="A49"/>
    </row>
    <row r="51" spans="1:1" ht="21.95" customHeight="1" x14ac:dyDescent="0.2">
      <c r="A51"/>
    </row>
    <row r="52" spans="1:1" ht="21.95" customHeight="1" x14ac:dyDescent="0.2">
      <c r="A52"/>
    </row>
    <row r="53" spans="1:1" ht="21.95" customHeight="1" x14ac:dyDescent="0.2">
      <c r="A53"/>
    </row>
    <row r="54" spans="1:1" ht="21.95" customHeight="1" x14ac:dyDescent="0.2">
      <c r="A54"/>
    </row>
    <row r="55" spans="1:1" ht="21.95" customHeight="1" x14ac:dyDescent="0.2">
      <c r="A55"/>
    </row>
    <row r="56" spans="1:1" ht="21.95" customHeight="1" x14ac:dyDescent="0.2">
      <c r="A56"/>
    </row>
  </sheetData>
  <mergeCells count="4">
    <mergeCell ref="C20:D20"/>
    <mergeCell ref="C18:D18"/>
    <mergeCell ref="A1:D1"/>
    <mergeCell ref="A2:D2"/>
  </mergeCells>
  <pageMargins left="0.23622047244094491" right="0.23622047244094491" top="0.55118110236220474" bottom="0.55118110236220474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A9A4-F543-4A67-BA88-EADCD7A88E71}">
  <sheetPr codeName="Sheet16"/>
  <dimension ref="A1:H342"/>
  <sheetViews>
    <sheetView topLeftCell="A7" workbookViewId="0">
      <selection activeCell="G1" sqref="G1"/>
    </sheetView>
  </sheetViews>
  <sheetFormatPr defaultRowHeight="11.25" x14ac:dyDescent="0.2"/>
  <cols>
    <col min="1" max="1" width="4.85546875" style="6" customWidth="1"/>
    <col min="2" max="2" width="22.42578125" style="6" bestFit="1" customWidth="1"/>
    <col min="3" max="3" width="29.7109375" style="6" customWidth="1"/>
    <col min="4" max="6" width="16.85546875" style="6" customWidth="1"/>
    <col min="7" max="7" width="18.7109375" style="6" customWidth="1"/>
    <col min="8" max="8" width="19" style="6" customWidth="1"/>
    <col min="9" max="9" width="18.5703125" style="6" customWidth="1"/>
    <col min="10" max="16384" width="9.140625" style="6"/>
  </cols>
  <sheetData>
    <row r="1" spans="1:6" ht="20.100000000000001" customHeight="1" x14ac:dyDescent="0.25">
      <c r="B1" s="29" t="s">
        <v>226</v>
      </c>
    </row>
    <row r="2" spans="1:6" ht="20.100000000000001" customHeight="1" x14ac:dyDescent="0.2"/>
    <row r="3" spans="1:6" ht="20.100000000000001" customHeight="1" x14ac:dyDescent="0.2">
      <c r="A3" s="13" t="s">
        <v>4</v>
      </c>
      <c r="B3" s="13" t="s">
        <v>19</v>
      </c>
      <c r="C3" s="13" t="s">
        <v>20</v>
      </c>
      <c r="D3" s="13" t="s">
        <v>23</v>
      </c>
      <c r="E3" s="13" t="s">
        <v>18</v>
      </c>
      <c r="F3" s="13" t="s">
        <v>24</v>
      </c>
    </row>
    <row r="4" spans="1:6" ht="20.100000000000001" customHeight="1" x14ac:dyDescent="0.2">
      <c r="A4" s="7">
        <v>1</v>
      </c>
      <c r="B4" s="16">
        <v>44574</v>
      </c>
      <c r="C4" s="15" t="s">
        <v>25</v>
      </c>
      <c r="D4" s="9">
        <v>0</v>
      </c>
      <c r="E4" s="9">
        <v>72000</v>
      </c>
      <c r="F4" s="9"/>
    </row>
    <row r="5" spans="1:6" ht="20.100000000000001" customHeight="1" x14ac:dyDescent="0.2">
      <c r="A5" s="7">
        <v>2</v>
      </c>
      <c r="B5" s="16">
        <v>44616</v>
      </c>
      <c r="C5" s="15" t="s">
        <v>28</v>
      </c>
      <c r="D5" s="9">
        <f t="shared" ref="D5:D14" si="0">SUM(I5)</f>
        <v>0</v>
      </c>
      <c r="E5" s="9">
        <v>35000</v>
      </c>
      <c r="F5" s="9"/>
    </row>
    <row r="6" spans="1:6" ht="20.100000000000001" customHeight="1" x14ac:dyDescent="0.2">
      <c r="A6" s="7">
        <v>3</v>
      </c>
      <c r="B6" s="16">
        <v>44664</v>
      </c>
      <c r="C6" s="15" t="s">
        <v>26</v>
      </c>
      <c r="D6" s="9">
        <f t="shared" si="0"/>
        <v>0</v>
      </c>
      <c r="E6" s="9">
        <v>35000</v>
      </c>
      <c r="F6" s="9"/>
    </row>
    <row r="7" spans="1:6" ht="20.100000000000001" customHeight="1" x14ac:dyDescent="0.2">
      <c r="A7" s="7">
        <v>4</v>
      </c>
      <c r="B7" s="16">
        <v>44670</v>
      </c>
      <c r="C7" s="15" t="s">
        <v>26</v>
      </c>
      <c r="D7" s="9">
        <f t="shared" si="0"/>
        <v>0</v>
      </c>
      <c r="E7" s="9">
        <v>35000</v>
      </c>
      <c r="F7" s="9"/>
    </row>
    <row r="8" spans="1:6" ht="20.100000000000001" customHeight="1" x14ac:dyDescent="0.2">
      <c r="A8" s="7">
        <v>5</v>
      </c>
      <c r="B8" s="16">
        <v>44674</v>
      </c>
      <c r="C8" s="15" t="s">
        <v>26</v>
      </c>
      <c r="D8" s="9">
        <f t="shared" si="0"/>
        <v>0</v>
      </c>
      <c r="E8" s="9">
        <v>25000</v>
      </c>
      <c r="F8" s="9"/>
    </row>
    <row r="9" spans="1:6" ht="20.100000000000001" customHeight="1" x14ac:dyDescent="0.2">
      <c r="A9" s="7">
        <v>6</v>
      </c>
      <c r="B9" s="16">
        <v>44698</v>
      </c>
      <c r="C9" s="15" t="s">
        <v>26</v>
      </c>
      <c r="D9" s="9">
        <f t="shared" si="0"/>
        <v>0</v>
      </c>
      <c r="E9" s="9">
        <v>36000</v>
      </c>
      <c r="F9" s="9"/>
    </row>
    <row r="10" spans="1:6" ht="20.100000000000001" customHeight="1" x14ac:dyDescent="0.2">
      <c r="A10" s="7">
        <v>7</v>
      </c>
      <c r="B10" s="16">
        <v>44698</v>
      </c>
      <c r="C10" s="15" t="s">
        <v>27</v>
      </c>
      <c r="D10" s="9">
        <f t="shared" si="0"/>
        <v>0</v>
      </c>
      <c r="E10" s="9">
        <v>33000</v>
      </c>
      <c r="F10" s="8"/>
    </row>
    <row r="11" spans="1:6" ht="20.100000000000001" customHeight="1" x14ac:dyDescent="0.2">
      <c r="A11" s="7">
        <v>8</v>
      </c>
      <c r="B11" s="16">
        <v>44700</v>
      </c>
      <c r="C11" s="15" t="s">
        <v>26</v>
      </c>
      <c r="D11" s="9">
        <f t="shared" si="0"/>
        <v>0</v>
      </c>
      <c r="E11" s="9">
        <v>35000</v>
      </c>
      <c r="F11" s="8"/>
    </row>
    <row r="12" spans="1:6" ht="20.100000000000001" customHeight="1" x14ac:dyDescent="0.2">
      <c r="A12" s="7">
        <v>9</v>
      </c>
      <c r="B12" s="16">
        <v>44704</v>
      </c>
      <c r="C12" s="15" t="s">
        <v>27</v>
      </c>
      <c r="D12" s="9">
        <f t="shared" si="0"/>
        <v>0</v>
      </c>
      <c r="E12" s="9">
        <v>33000</v>
      </c>
      <c r="F12" s="8"/>
    </row>
    <row r="13" spans="1:6" ht="20.100000000000001" customHeight="1" x14ac:dyDescent="0.2">
      <c r="A13" s="7">
        <v>10</v>
      </c>
      <c r="B13" s="16">
        <v>44705</v>
      </c>
      <c r="C13" s="15" t="s">
        <v>33</v>
      </c>
      <c r="D13" s="9">
        <f t="shared" si="0"/>
        <v>0</v>
      </c>
      <c r="E13" s="9">
        <v>90500</v>
      </c>
      <c r="F13" s="8"/>
    </row>
    <row r="14" spans="1:6" ht="20.100000000000001" customHeight="1" x14ac:dyDescent="0.2">
      <c r="A14" s="7">
        <v>11</v>
      </c>
      <c r="B14" s="16">
        <v>44706</v>
      </c>
      <c r="C14" s="15" t="s">
        <v>26</v>
      </c>
      <c r="D14" s="9">
        <f t="shared" si="0"/>
        <v>0</v>
      </c>
      <c r="E14" s="9">
        <v>35000</v>
      </c>
      <c r="F14" s="8"/>
    </row>
    <row r="15" spans="1:6" ht="20.100000000000001" customHeight="1" x14ac:dyDescent="0.2">
      <c r="A15" s="7">
        <v>12</v>
      </c>
      <c r="B15" s="16"/>
      <c r="C15" s="15"/>
      <c r="D15" s="9">
        <v>5000000</v>
      </c>
      <c r="E15" s="9"/>
      <c r="F15" s="8"/>
    </row>
    <row r="16" spans="1:6" ht="20.100000000000001" customHeight="1" x14ac:dyDescent="0.2">
      <c r="A16" s="7">
        <v>13</v>
      </c>
      <c r="B16" s="16">
        <v>44714</v>
      </c>
      <c r="C16" s="15" t="s">
        <v>26</v>
      </c>
      <c r="D16" s="9"/>
      <c r="E16" s="9">
        <v>42000</v>
      </c>
      <c r="F16" s="8"/>
    </row>
    <row r="17" spans="1:6" ht="20.100000000000001" customHeight="1" x14ac:dyDescent="0.2">
      <c r="A17" s="7">
        <v>14</v>
      </c>
      <c r="B17" s="16">
        <v>44714</v>
      </c>
      <c r="C17" s="15" t="s">
        <v>27</v>
      </c>
      <c r="D17" s="9"/>
      <c r="E17" s="9">
        <v>6000</v>
      </c>
      <c r="F17" s="8"/>
    </row>
    <row r="18" spans="1:6" ht="20.100000000000001" customHeight="1" x14ac:dyDescent="0.2">
      <c r="A18" s="7">
        <v>15</v>
      </c>
      <c r="B18" s="16">
        <v>44716</v>
      </c>
      <c r="C18" s="15" t="s">
        <v>26</v>
      </c>
      <c r="D18" s="9"/>
      <c r="E18" s="9">
        <v>30000</v>
      </c>
      <c r="F18" s="8"/>
    </row>
    <row r="19" spans="1:6" ht="20.100000000000001" customHeight="1" x14ac:dyDescent="0.2">
      <c r="A19" s="7">
        <v>16</v>
      </c>
      <c r="B19" s="16">
        <v>44718</v>
      </c>
      <c r="C19" s="15" t="s">
        <v>26</v>
      </c>
      <c r="D19" s="9"/>
      <c r="E19" s="9">
        <v>35000</v>
      </c>
      <c r="F19" s="8"/>
    </row>
    <row r="20" spans="1:6" ht="20.100000000000001" customHeight="1" x14ac:dyDescent="0.2">
      <c r="A20" s="7">
        <v>17</v>
      </c>
      <c r="B20" s="16">
        <v>44718</v>
      </c>
      <c r="C20" s="15" t="s">
        <v>34</v>
      </c>
      <c r="D20" s="9"/>
      <c r="E20" s="9">
        <v>109000</v>
      </c>
      <c r="F20" s="8"/>
    </row>
    <row r="21" spans="1:6" ht="20.100000000000001" customHeight="1" x14ac:dyDescent="0.2">
      <c r="A21" s="7">
        <v>18</v>
      </c>
      <c r="B21" s="16">
        <v>44720</v>
      </c>
      <c r="C21" s="15" t="s">
        <v>26</v>
      </c>
      <c r="D21" s="9"/>
      <c r="E21" s="9">
        <v>45000</v>
      </c>
      <c r="F21" s="8"/>
    </row>
    <row r="22" spans="1:6" ht="20.100000000000001" customHeight="1" x14ac:dyDescent="0.2">
      <c r="A22" s="7">
        <v>19</v>
      </c>
      <c r="B22" s="16">
        <v>44721</v>
      </c>
      <c r="C22" s="15" t="s">
        <v>27</v>
      </c>
      <c r="D22" s="9"/>
      <c r="E22" s="9">
        <v>14000</v>
      </c>
      <c r="F22" s="8"/>
    </row>
    <row r="23" spans="1:6" ht="20.100000000000001" customHeight="1" x14ac:dyDescent="0.2">
      <c r="A23" s="7">
        <v>20</v>
      </c>
      <c r="B23" s="16">
        <v>44722</v>
      </c>
      <c r="C23" s="15" t="s">
        <v>35</v>
      </c>
      <c r="D23" s="9"/>
      <c r="E23" s="9">
        <v>297000</v>
      </c>
      <c r="F23" s="8"/>
    </row>
    <row r="24" spans="1:6" ht="20.100000000000001" customHeight="1" x14ac:dyDescent="0.2">
      <c r="A24" s="7">
        <v>21</v>
      </c>
      <c r="B24" s="16">
        <v>44723</v>
      </c>
      <c r="C24" s="15" t="s">
        <v>26</v>
      </c>
      <c r="D24" s="9"/>
      <c r="E24" s="9">
        <v>44000</v>
      </c>
      <c r="F24" s="8"/>
    </row>
    <row r="25" spans="1:6" ht="20.100000000000001" customHeight="1" x14ac:dyDescent="0.2">
      <c r="A25" s="7">
        <v>22</v>
      </c>
      <c r="B25" s="16">
        <v>44726</v>
      </c>
      <c r="C25" s="15" t="s">
        <v>26</v>
      </c>
      <c r="D25" s="9"/>
      <c r="E25" s="9">
        <v>36000</v>
      </c>
      <c r="F25" s="8"/>
    </row>
    <row r="26" spans="1:6" ht="20.100000000000001" customHeight="1" x14ac:dyDescent="0.2">
      <c r="A26" s="7">
        <v>23</v>
      </c>
      <c r="B26" s="16">
        <v>44729</v>
      </c>
      <c r="C26" s="15" t="s">
        <v>26</v>
      </c>
      <c r="D26" s="9"/>
      <c r="E26" s="9">
        <v>42000</v>
      </c>
      <c r="F26" s="8"/>
    </row>
    <row r="27" spans="1:6" ht="20.100000000000001" customHeight="1" x14ac:dyDescent="0.2">
      <c r="A27" s="7">
        <v>24</v>
      </c>
      <c r="B27" s="16">
        <v>44730</v>
      </c>
      <c r="C27" s="15" t="s">
        <v>27</v>
      </c>
      <c r="D27" s="9"/>
      <c r="E27" s="9">
        <v>12000</v>
      </c>
      <c r="F27" s="8"/>
    </row>
    <row r="28" spans="1:6" ht="20.100000000000001" customHeight="1" x14ac:dyDescent="0.2">
      <c r="A28" s="7">
        <v>25</v>
      </c>
      <c r="B28" s="16">
        <v>44732</v>
      </c>
      <c r="C28" s="15" t="s">
        <v>26</v>
      </c>
      <c r="D28" s="9"/>
      <c r="E28" s="9">
        <v>42000</v>
      </c>
      <c r="F28" s="8"/>
    </row>
    <row r="29" spans="1:6" ht="20.100000000000001" customHeight="1" x14ac:dyDescent="0.2">
      <c r="A29" s="7">
        <v>26</v>
      </c>
      <c r="B29" s="16">
        <v>44742</v>
      </c>
      <c r="C29" s="15" t="s">
        <v>26</v>
      </c>
      <c r="D29" s="9"/>
      <c r="E29" s="9">
        <v>30000</v>
      </c>
      <c r="F29" s="8"/>
    </row>
    <row r="30" spans="1:6" ht="20.100000000000001" customHeight="1" x14ac:dyDescent="0.2">
      <c r="A30" s="7">
        <v>27</v>
      </c>
      <c r="B30" s="16">
        <v>44742</v>
      </c>
      <c r="C30" s="15" t="s">
        <v>36</v>
      </c>
      <c r="D30" s="9"/>
      <c r="E30" s="9">
        <v>51000</v>
      </c>
      <c r="F30" s="8"/>
    </row>
    <row r="31" spans="1:6" ht="20.100000000000001" customHeight="1" x14ac:dyDescent="0.2">
      <c r="A31" s="7">
        <v>28</v>
      </c>
      <c r="B31" s="16">
        <v>44755</v>
      </c>
      <c r="C31" s="15" t="s">
        <v>26</v>
      </c>
      <c r="D31" s="9"/>
      <c r="E31" s="9">
        <v>44000</v>
      </c>
      <c r="F31" s="8"/>
    </row>
    <row r="32" spans="1:6" ht="20.100000000000001" customHeight="1" x14ac:dyDescent="0.2">
      <c r="A32" s="7">
        <v>29</v>
      </c>
      <c r="B32" s="16">
        <v>44756</v>
      </c>
      <c r="C32" s="15" t="s">
        <v>38</v>
      </c>
      <c r="D32" s="9"/>
      <c r="E32" s="9">
        <f>278000+82800</f>
        <v>360800</v>
      </c>
      <c r="F32" s="8"/>
    </row>
    <row r="33" spans="1:6" ht="20.100000000000001" customHeight="1" x14ac:dyDescent="0.2">
      <c r="A33" s="7">
        <v>30</v>
      </c>
      <c r="B33" s="16">
        <v>44757</v>
      </c>
      <c r="C33" s="15" t="s">
        <v>39</v>
      </c>
      <c r="D33" s="9"/>
      <c r="E33" s="9">
        <f>6000+44000+23400</f>
        <v>73400</v>
      </c>
      <c r="F33" s="8"/>
    </row>
    <row r="34" spans="1:6" ht="20.100000000000001" customHeight="1" x14ac:dyDescent="0.2">
      <c r="A34" s="7">
        <v>31</v>
      </c>
      <c r="B34" s="16">
        <v>44757</v>
      </c>
      <c r="C34" s="15" t="s">
        <v>40</v>
      </c>
      <c r="D34" s="9"/>
      <c r="E34" s="9">
        <v>95000</v>
      </c>
      <c r="F34" s="8"/>
    </row>
    <row r="35" spans="1:6" ht="20.100000000000001" customHeight="1" x14ac:dyDescent="0.2">
      <c r="A35" s="7">
        <v>32</v>
      </c>
      <c r="B35" s="16">
        <v>44758</v>
      </c>
      <c r="C35" s="15"/>
      <c r="D35" s="9">
        <v>5000000</v>
      </c>
      <c r="E35" s="9"/>
      <c r="F35" s="8"/>
    </row>
    <row r="36" spans="1:6" ht="20.100000000000001" customHeight="1" x14ac:dyDescent="0.2">
      <c r="A36" s="7">
        <v>33</v>
      </c>
      <c r="B36" s="16">
        <v>44760</v>
      </c>
      <c r="C36" s="15" t="s">
        <v>26</v>
      </c>
      <c r="D36" s="9"/>
      <c r="E36" s="9">
        <v>31000</v>
      </c>
      <c r="F36" s="8"/>
    </row>
    <row r="37" spans="1:6" ht="20.100000000000001" customHeight="1" x14ac:dyDescent="0.2">
      <c r="A37" s="7">
        <v>34</v>
      </c>
      <c r="B37" s="16">
        <v>44763</v>
      </c>
      <c r="C37" s="15" t="s">
        <v>41</v>
      </c>
      <c r="D37" s="9"/>
      <c r="E37" s="9">
        <v>25000</v>
      </c>
      <c r="F37" s="8"/>
    </row>
    <row r="38" spans="1:6" ht="20.100000000000001" customHeight="1" x14ac:dyDescent="0.2">
      <c r="A38" s="7">
        <v>35</v>
      </c>
      <c r="B38" s="16">
        <v>44764</v>
      </c>
      <c r="C38" s="15" t="s">
        <v>27</v>
      </c>
      <c r="D38" s="9"/>
      <c r="E38" s="9">
        <v>12000</v>
      </c>
      <c r="F38" s="8"/>
    </row>
    <row r="39" spans="1:6" ht="20.100000000000001" customHeight="1" x14ac:dyDescent="0.2">
      <c r="A39" s="7">
        <v>36</v>
      </c>
      <c r="B39" s="16">
        <v>44765</v>
      </c>
      <c r="C39" s="15"/>
      <c r="D39" s="9">
        <v>5000000</v>
      </c>
      <c r="E39" s="9"/>
      <c r="F39" s="8"/>
    </row>
    <row r="40" spans="1:6" ht="20.100000000000001" customHeight="1" x14ac:dyDescent="0.2">
      <c r="A40" s="7">
        <v>37</v>
      </c>
      <c r="B40" s="16">
        <v>44765</v>
      </c>
      <c r="C40" s="15" t="s">
        <v>26</v>
      </c>
      <c r="D40" s="9"/>
      <c r="E40" s="9">
        <v>34000</v>
      </c>
      <c r="F40" s="8"/>
    </row>
    <row r="41" spans="1:6" ht="20.100000000000001" customHeight="1" x14ac:dyDescent="0.2">
      <c r="A41" s="7">
        <v>38</v>
      </c>
      <c r="B41" s="16">
        <v>44765</v>
      </c>
      <c r="C41" s="15" t="s">
        <v>45</v>
      </c>
      <c r="D41" s="9"/>
      <c r="E41" s="9">
        <v>900000</v>
      </c>
      <c r="F41" s="8"/>
    </row>
    <row r="42" spans="1:6" ht="20.100000000000001" customHeight="1" x14ac:dyDescent="0.2">
      <c r="A42" s="7">
        <v>39</v>
      </c>
      <c r="B42" s="16">
        <v>44765</v>
      </c>
      <c r="C42" s="15" t="s">
        <v>46</v>
      </c>
      <c r="D42" s="9"/>
      <c r="E42" s="9">
        <v>900000</v>
      </c>
      <c r="F42" s="8"/>
    </row>
    <row r="43" spans="1:6" ht="20.100000000000001" customHeight="1" x14ac:dyDescent="0.2">
      <c r="A43" s="7">
        <v>40</v>
      </c>
      <c r="B43" s="16">
        <v>44770</v>
      </c>
      <c r="C43" s="15" t="s">
        <v>26</v>
      </c>
      <c r="D43" s="9"/>
      <c r="E43" s="9">
        <v>51000</v>
      </c>
      <c r="F43" s="8"/>
    </row>
    <row r="44" spans="1:6" ht="20.100000000000001" customHeight="1" x14ac:dyDescent="0.2">
      <c r="A44" s="7">
        <v>41</v>
      </c>
      <c r="B44" s="16">
        <v>44770</v>
      </c>
      <c r="C44" s="15" t="s">
        <v>42</v>
      </c>
      <c r="D44" s="9"/>
      <c r="E44" s="9">
        <v>50000</v>
      </c>
      <c r="F44" s="8"/>
    </row>
    <row r="45" spans="1:6" ht="20.100000000000001" customHeight="1" x14ac:dyDescent="0.2">
      <c r="A45" s="7">
        <v>42</v>
      </c>
      <c r="B45" s="16">
        <v>44774</v>
      </c>
      <c r="C45" s="15" t="s">
        <v>29</v>
      </c>
      <c r="D45" s="9"/>
      <c r="E45" s="9">
        <v>52000</v>
      </c>
      <c r="F45" s="8"/>
    </row>
    <row r="46" spans="1:6" ht="20.100000000000001" customHeight="1" x14ac:dyDescent="0.2">
      <c r="A46" s="7">
        <v>43</v>
      </c>
      <c r="B46" s="16">
        <v>44774</v>
      </c>
      <c r="C46" s="15" t="s">
        <v>26</v>
      </c>
      <c r="D46" s="9"/>
      <c r="E46" s="9">
        <v>50000</v>
      </c>
      <c r="F46" s="8"/>
    </row>
    <row r="47" spans="1:6" ht="20.100000000000001" customHeight="1" x14ac:dyDescent="0.2">
      <c r="A47" s="7">
        <v>44</v>
      </c>
      <c r="B47" s="16">
        <v>44781</v>
      </c>
      <c r="C47" s="15" t="s">
        <v>26</v>
      </c>
      <c r="D47" s="9"/>
      <c r="E47" s="9">
        <v>40000</v>
      </c>
      <c r="F47" s="8"/>
    </row>
    <row r="48" spans="1:6" ht="20.100000000000001" customHeight="1" x14ac:dyDescent="0.2">
      <c r="A48" s="7">
        <v>45</v>
      </c>
      <c r="B48" s="16">
        <v>44783</v>
      </c>
      <c r="C48" s="15" t="s">
        <v>26</v>
      </c>
      <c r="D48" s="9"/>
      <c r="E48" s="9">
        <v>52000</v>
      </c>
      <c r="F48" s="8"/>
    </row>
    <row r="49" spans="1:6" ht="20.100000000000001" customHeight="1" x14ac:dyDescent="0.2">
      <c r="A49" s="7">
        <v>46</v>
      </c>
      <c r="B49" s="16">
        <v>44784</v>
      </c>
      <c r="C49" s="15" t="s">
        <v>27</v>
      </c>
      <c r="D49" s="9"/>
      <c r="E49" s="9">
        <v>25000</v>
      </c>
      <c r="F49" s="8"/>
    </row>
    <row r="50" spans="1:6" ht="20.100000000000001" customHeight="1" x14ac:dyDescent="0.2">
      <c r="A50" s="7">
        <v>47</v>
      </c>
      <c r="B50" s="16">
        <v>44785</v>
      </c>
      <c r="C50" s="15" t="s">
        <v>26</v>
      </c>
      <c r="D50" s="9"/>
      <c r="E50" s="9">
        <v>54000</v>
      </c>
      <c r="F50" s="8"/>
    </row>
    <row r="51" spans="1:6" ht="20.100000000000001" customHeight="1" x14ac:dyDescent="0.2">
      <c r="A51" s="7">
        <v>48</v>
      </c>
      <c r="B51" s="16">
        <v>44787</v>
      </c>
      <c r="C51" s="15" t="s">
        <v>26</v>
      </c>
      <c r="D51" s="9"/>
      <c r="E51" s="9">
        <v>35000</v>
      </c>
      <c r="F51" s="8"/>
    </row>
    <row r="52" spans="1:6" ht="20.100000000000001" customHeight="1" x14ac:dyDescent="0.2">
      <c r="A52" s="7">
        <v>49</v>
      </c>
      <c r="B52" s="16">
        <v>44789</v>
      </c>
      <c r="C52" s="15" t="s">
        <v>26</v>
      </c>
      <c r="D52" s="9"/>
      <c r="E52" s="9">
        <v>51000</v>
      </c>
      <c r="F52" s="8"/>
    </row>
    <row r="53" spans="1:6" ht="20.100000000000001" customHeight="1" x14ac:dyDescent="0.2">
      <c r="A53" s="7">
        <v>50</v>
      </c>
      <c r="B53" s="16">
        <v>44795</v>
      </c>
      <c r="C53" s="15" t="s">
        <v>43</v>
      </c>
      <c r="D53" s="9"/>
      <c r="E53" s="9">
        <v>20000</v>
      </c>
      <c r="F53" s="8"/>
    </row>
    <row r="54" spans="1:6" ht="20.100000000000001" customHeight="1" x14ac:dyDescent="0.2">
      <c r="A54" s="7">
        <v>51</v>
      </c>
      <c r="B54" s="16">
        <v>44795</v>
      </c>
      <c r="C54" s="15" t="s">
        <v>26</v>
      </c>
      <c r="D54" s="9"/>
      <c r="E54" s="9">
        <v>51000</v>
      </c>
      <c r="F54" s="8"/>
    </row>
    <row r="55" spans="1:6" ht="20.100000000000001" customHeight="1" x14ac:dyDescent="0.2">
      <c r="A55" s="7">
        <v>52</v>
      </c>
      <c r="B55" s="16">
        <v>44796</v>
      </c>
      <c r="C55" s="15" t="s">
        <v>44</v>
      </c>
      <c r="D55" s="9"/>
      <c r="E55" s="9">
        <v>750000</v>
      </c>
      <c r="F55" s="8"/>
    </row>
    <row r="56" spans="1:6" ht="20.100000000000001" customHeight="1" x14ac:dyDescent="0.2">
      <c r="A56" s="7">
        <v>53</v>
      </c>
      <c r="B56" s="16">
        <v>44797</v>
      </c>
      <c r="C56" s="15" t="s">
        <v>26</v>
      </c>
      <c r="D56" s="9"/>
      <c r="E56" s="9">
        <v>51000</v>
      </c>
      <c r="F56" s="8"/>
    </row>
    <row r="57" spans="1:6" ht="20.100000000000001" customHeight="1" x14ac:dyDescent="0.2">
      <c r="A57" s="7">
        <v>54</v>
      </c>
      <c r="B57" s="16">
        <v>44803</v>
      </c>
      <c r="C57" s="15" t="s">
        <v>26</v>
      </c>
      <c r="D57" s="9"/>
      <c r="E57" s="9">
        <v>35500</v>
      </c>
      <c r="F57" s="8"/>
    </row>
    <row r="58" spans="1:6" ht="20.100000000000001" customHeight="1" x14ac:dyDescent="0.2">
      <c r="A58" s="7">
        <v>55</v>
      </c>
      <c r="B58" s="16">
        <v>44804</v>
      </c>
      <c r="C58" s="15" t="s">
        <v>48</v>
      </c>
      <c r="D58" s="9"/>
      <c r="E58" s="9">
        <v>12000</v>
      </c>
      <c r="F58" s="8"/>
    </row>
    <row r="59" spans="1:6" ht="20.100000000000001" customHeight="1" x14ac:dyDescent="0.2">
      <c r="A59" s="7">
        <v>56</v>
      </c>
      <c r="B59" s="16">
        <v>44806</v>
      </c>
      <c r="C59" s="15" t="s">
        <v>26</v>
      </c>
      <c r="D59" s="9"/>
      <c r="E59" s="9">
        <v>52000</v>
      </c>
      <c r="F59" s="8"/>
    </row>
    <row r="60" spans="1:6" ht="20.100000000000001" customHeight="1" x14ac:dyDescent="0.2">
      <c r="A60" s="7">
        <v>57</v>
      </c>
      <c r="B60" s="16">
        <v>44813</v>
      </c>
      <c r="C60" s="15" t="s">
        <v>50</v>
      </c>
      <c r="D60" s="9"/>
      <c r="E60" s="9">
        <f>56000+6000+50000</f>
        <v>112000</v>
      </c>
      <c r="F60" s="8"/>
    </row>
    <row r="61" spans="1:6" ht="20.100000000000001" customHeight="1" x14ac:dyDescent="0.2">
      <c r="A61" s="7">
        <v>58</v>
      </c>
      <c r="B61" s="16">
        <v>44816</v>
      </c>
      <c r="C61" s="15" t="s">
        <v>26</v>
      </c>
      <c r="D61" s="9"/>
      <c r="E61" s="9">
        <v>58000</v>
      </c>
      <c r="F61" s="8"/>
    </row>
    <row r="62" spans="1:6" ht="20.100000000000001" customHeight="1" x14ac:dyDescent="0.2">
      <c r="A62" s="7">
        <v>59</v>
      </c>
      <c r="B62" s="16">
        <v>44818</v>
      </c>
      <c r="C62" s="15" t="s">
        <v>53</v>
      </c>
      <c r="D62" s="9"/>
      <c r="E62" s="9">
        <f>42000+16000</f>
        <v>58000</v>
      </c>
      <c r="F62" s="8"/>
    </row>
    <row r="63" spans="1:6" ht="20.100000000000001" customHeight="1" x14ac:dyDescent="0.2">
      <c r="A63" s="7">
        <v>60</v>
      </c>
      <c r="B63" s="16">
        <v>44821</v>
      </c>
      <c r="C63" s="15" t="s">
        <v>56</v>
      </c>
      <c r="D63" s="9"/>
      <c r="E63" s="9">
        <v>172000</v>
      </c>
      <c r="F63" s="8"/>
    </row>
    <row r="64" spans="1:6" ht="20.100000000000001" customHeight="1" x14ac:dyDescent="0.2">
      <c r="A64" s="7">
        <v>61</v>
      </c>
      <c r="B64" s="16">
        <v>44823</v>
      </c>
      <c r="C64" s="15" t="s">
        <v>55</v>
      </c>
      <c r="D64" s="9"/>
      <c r="E64" s="9">
        <v>174000</v>
      </c>
      <c r="F64" s="8"/>
    </row>
    <row r="65" spans="1:6" ht="20.100000000000001" customHeight="1" x14ac:dyDescent="0.2">
      <c r="A65" s="7">
        <v>62</v>
      </c>
      <c r="B65" s="16">
        <v>44823</v>
      </c>
      <c r="C65" s="15" t="s">
        <v>57</v>
      </c>
      <c r="D65" s="9"/>
      <c r="E65" s="9">
        <v>345800</v>
      </c>
      <c r="F65" s="8"/>
    </row>
    <row r="66" spans="1:6" ht="20.100000000000001" customHeight="1" x14ac:dyDescent="0.2">
      <c r="A66" s="7">
        <v>63</v>
      </c>
      <c r="B66" s="16">
        <v>44824</v>
      </c>
      <c r="C66" s="15" t="s">
        <v>26</v>
      </c>
      <c r="D66" s="9"/>
      <c r="E66" s="9">
        <v>41000</v>
      </c>
      <c r="F66" s="8"/>
    </row>
    <row r="67" spans="1:6" ht="20.100000000000001" customHeight="1" x14ac:dyDescent="0.2">
      <c r="A67" s="7">
        <v>64</v>
      </c>
      <c r="B67" s="16">
        <v>44828</v>
      </c>
      <c r="C67" s="15" t="s">
        <v>26</v>
      </c>
      <c r="D67" s="9"/>
      <c r="E67" s="9">
        <v>44000</v>
      </c>
      <c r="F67" s="8"/>
    </row>
    <row r="68" spans="1:6" ht="20.100000000000001" customHeight="1" x14ac:dyDescent="0.2">
      <c r="A68" s="7">
        <v>65</v>
      </c>
      <c r="B68" s="16">
        <v>44830</v>
      </c>
      <c r="C68" s="15"/>
      <c r="D68" s="9">
        <v>5000000</v>
      </c>
      <c r="E68" s="9"/>
      <c r="F68" s="8"/>
    </row>
    <row r="69" spans="1:6" ht="20.100000000000001" customHeight="1" x14ac:dyDescent="0.2">
      <c r="A69" s="7">
        <v>66</v>
      </c>
      <c r="B69" s="16">
        <v>44831</v>
      </c>
      <c r="C69" s="15" t="s">
        <v>60</v>
      </c>
      <c r="D69" s="9"/>
      <c r="E69" s="9">
        <v>750000</v>
      </c>
      <c r="F69" s="8"/>
    </row>
    <row r="70" spans="1:6" ht="20.100000000000001" customHeight="1" x14ac:dyDescent="0.2">
      <c r="A70" s="7">
        <v>67</v>
      </c>
      <c r="B70" s="16">
        <v>44831</v>
      </c>
      <c r="C70" s="15" t="s">
        <v>61</v>
      </c>
      <c r="D70" s="9"/>
      <c r="E70" s="9">
        <v>900000</v>
      </c>
      <c r="F70" s="8"/>
    </row>
    <row r="71" spans="1:6" ht="20.100000000000001" customHeight="1" x14ac:dyDescent="0.2">
      <c r="A71" s="7">
        <v>68</v>
      </c>
      <c r="B71" s="16">
        <v>44832</v>
      </c>
      <c r="C71" s="15" t="s">
        <v>73</v>
      </c>
      <c r="D71" s="9"/>
      <c r="E71" s="9">
        <v>98000</v>
      </c>
      <c r="F71" s="8"/>
    </row>
    <row r="72" spans="1:6" ht="20.100000000000001" customHeight="1" x14ac:dyDescent="0.2">
      <c r="A72" s="7">
        <v>69</v>
      </c>
      <c r="B72" s="16">
        <v>44837</v>
      </c>
      <c r="C72" s="15" t="s">
        <v>62</v>
      </c>
      <c r="D72" s="9"/>
      <c r="E72" s="9">
        <v>650000</v>
      </c>
      <c r="F72" s="8"/>
    </row>
    <row r="73" spans="1:6" ht="20.100000000000001" customHeight="1" x14ac:dyDescent="0.2">
      <c r="A73" s="7">
        <v>70</v>
      </c>
      <c r="B73" s="16">
        <v>44838</v>
      </c>
      <c r="C73" s="15" t="s">
        <v>26</v>
      </c>
      <c r="D73" s="9"/>
      <c r="E73" s="9">
        <v>55000</v>
      </c>
      <c r="F73" s="8"/>
    </row>
    <row r="74" spans="1:6" ht="20.100000000000001" customHeight="1" x14ac:dyDescent="0.2">
      <c r="A74" s="7">
        <v>71</v>
      </c>
      <c r="B74" s="16">
        <v>44839</v>
      </c>
      <c r="C74" s="15" t="s">
        <v>63</v>
      </c>
      <c r="D74" s="9"/>
      <c r="E74" s="9">
        <f>306375+96000+4000</f>
        <v>406375</v>
      </c>
      <c r="F74" s="8"/>
    </row>
    <row r="75" spans="1:6" ht="20.100000000000001" customHeight="1" x14ac:dyDescent="0.2">
      <c r="A75" s="7">
        <v>72</v>
      </c>
      <c r="B75" s="16">
        <v>44840</v>
      </c>
      <c r="C75" s="15" t="s">
        <v>64</v>
      </c>
      <c r="D75" s="9"/>
      <c r="E75" s="9">
        <f>46000+149800</f>
        <v>195800</v>
      </c>
      <c r="F75" s="8"/>
    </row>
    <row r="76" spans="1:6" ht="20.100000000000001" customHeight="1" x14ac:dyDescent="0.2">
      <c r="A76" s="7">
        <v>73</v>
      </c>
      <c r="B76" s="16">
        <v>40463</v>
      </c>
      <c r="C76" s="15" t="s">
        <v>67</v>
      </c>
      <c r="D76" s="9"/>
      <c r="E76" s="9">
        <v>765000</v>
      </c>
      <c r="F76" s="8"/>
    </row>
    <row r="77" spans="1:6" ht="20.100000000000001" customHeight="1" x14ac:dyDescent="0.2">
      <c r="A77" s="7">
        <v>74</v>
      </c>
      <c r="B77" s="16">
        <v>40464</v>
      </c>
      <c r="C77" s="15" t="s">
        <v>26</v>
      </c>
      <c r="D77" s="9"/>
      <c r="E77" s="9">
        <v>50000</v>
      </c>
      <c r="F77" s="8"/>
    </row>
    <row r="78" spans="1:6" ht="20.100000000000001" customHeight="1" x14ac:dyDescent="0.2">
      <c r="A78" s="7">
        <v>75</v>
      </c>
      <c r="B78" s="16">
        <v>44849</v>
      </c>
      <c r="C78" s="15" t="s">
        <v>29</v>
      </c>
      <c r="D78" s="9"/>
      <c r="E78" s="9">
        <v>62000</v>
      </c>
      <c r="F78" s="8"/>
    </row>
    <row r="79" spans="1:6" ht="20.100000000000001" customHeight="1" x14ac:dyDescent="0.2">
      <c r="A79" s="7">
        <v>76</v>
      </c>
      <c r="B79" s="16">
        <v>44849</v>
      </c>
      <c r="C79" s="15" t="s">
        <v>26</v>
      </c>
      <c r="D79" s="9"/>
      <c r="E79" s="9">
        <v>48000</v>
      </c>
      <c r="F79" s="8"/>
    </row>
    <row r="80" spans="1:6" ht="20.100000000000001" customHeight="1" x14ac:dyDescent="0.2">
      <c r="A80" s="7">
        <v>77</v>
      </c>
      <c r="B80" s="16">
        <v>44853</v>
      </c>
      <c r="C80" s="15" t="s">
        <v>68</v>
      </c>
      <c r="D80" s="9"/>
      <c r="E80" s="9">
        <v>700000</v>
      </c>
      <c r="F80" s="8"/>
    </row>
    <row r="81" spans="1:6" ht="20.100000000000001" customHeight="1" x14ac:dyDescent="0.2">
      <c r="A81" s="7">
        <v>78</v>
      </c>
      <c r="B81" s="16">
        <v>44853</v>
      </c>
      <c r="C81" s="15" t="s">
        <v>26</v>
      </c>
      <c r="D81" s="9"/>
      <c r="E81" s="9">
        <v>56000</v>
      </c>
      <c r="F81" s="8"/>
    </row>
    <row r="82" spans="1:6" ht="20.100000000000001" customHeight="1" x14ac:dyDescent="0.2">
      <c r="A82" s="7">
        <v>79</v>
      </c>
      <c r="B82" s="16">
        <v>44855</v>
      </c>
      <c r="C82" s="15" t="s">
        <v>69</v>
      </c>
      <c r="D82" s="9"/>
      <c r="E82" s="9">
        <v>58000</v>
      </c>
      <c r="F82" s="8"/>
    </row>
    <row r="83" spans="1:6" ht="20.100000000000001" customHeight="1" x14ac:dyDescent="0.2">
      <c r="A83" s="7">
        <v>80</v>
      </c>
      <c r="B83" s="16">
        <v>44865</v>
      </c>
      <c r="C83" s="15" t="s">
        <v>26</v>
      </c>
      <c r="D83" s="9"/>
      <c r="E83" s="9">
        <v>47000</v>
      </c>
      <c r="F83" s="8"/>
    </row>
    <row r="84" spans="1:6" ht="20.100000000000001" customHeight="1" x14ac:dyDescent="0.2">
      <c r="A84" s="7">
        <v>81</v>
      </c>
      <c r="B84" s="16">
        <v>44875</v>
      </c>
      <c r="C84" s="15" t="s">
        <v>71</v>
      </c>
      <c r="D84" s="9"/>
      <c r="E84" s="9">
        <v>9000</v>
      </c>
      <c r="F84" s="8"/>
    </row>
    <row r="85" spans="1:6" ht="20.100000000000001" customHeight="1" x14ac:dyDescent="0.2">
      <c r="A85" s="7">
        <v>82</v>
      </c>
      <c r="B85" s="16">
        <v>44876</v>
      </c>
      <c r="C85" s="15" t="s">
        <v>70</v>
      </c>
      <c r="D85" s="9"/>
      <c r="E85" s="9">
        <v>68000</v>
      </c>
      <c r="F85" s="8"/>
    </row>
    <row r="86" spans="1:6" ht="20.100000000000001" customHeight="1" x14ac:dyDescent="0.2">
      <c r="A86" s="7">
        <v>83</v>
      </c>
      <c r="B86" s="16">
        <v>44880</v>
      </c>
      <c r="C86" s="15" t="s">
        <v>25</v>
      </c>
      <c r="D86" s="9"/>
      <c r="E86" s="9">
        <v>37500</v>
      </c>
      <c r="F86" s="8"/>
    </row>
    <row r="87" spans="1:6" ht="20.100000000000001" customHeight="1" x14ac:dyDescent="0.2">
      <c r="A87" s="7">
        <v>84</v>
      </c>
      <c r="B87" s="16">
        <v>44882</v>
      </c>
      <c r="C87" s="15" t="s">
        <v>26</v>
      </c>
      <c r="D87" s="9"/>
      <c r="E87" s="9">
        <v>58000</v>
      </c>
      <c r="F87" s="8"/>
    </row>
    <row r="88" spans="1:6" ht="20.100000000000001" customHeight="1" x14ac:dyDescent="0.2">
      <c r="A88" s="7">
        <v>85</v>
      </c>
      <c r="B88" s="16">
        <v>44883</v>
      </c>
      <c r="C88" s="15" t="s">
        <v>72</v>
      </c>
      <c r="D88" s="9"/>
      <c r="E88" s="9">
        <v>9200</v>
      </c>
      <c r="F88" s="8"/>
    </row>
    <row r="89" spans="1:6" ht="20.100000000000001" customHeight="1" x14ac:dyDescent="0.2">
      <c r="A89" s="7">
        <v>86</v>
      </c>
      <c r="B89" s="16">
        <v>44886</v>
      </c>
      <c r="C89" s="15" t="s">
        <v>26</v>
      </c>
      <c r="D89" s="9"/>
      <c r="E89" s="9">
        <v>52000</v>
      </c>
      <c r="F89" s="8"/>
    </row>
    <row r="90" spans="1:6" ht="20.100000000000001" customHeight="1" x14ac:dyDescent="0.2">
      <c r="A90" s="7">
        <v>87</v>
      </c>
      <c r="B90" s="16">
        <v>44895</v>
      </c>
      <c r="C90" s="15" t="s">
        <v>27</v>
      </c>
      <c r="D90" s="9"/>
      <c r="E90" s="9">
        <v>172000</v>
      </c>
      <c r="F90" s="8"/>
    </row>
    <row r="91" spans="1:6" ht="20.100000000000001" customHeight="1" x14ac:dyDescent="0.2">
      <c r="A91" s="7">
        <v>88</v>
      </c>
      <c r="B91" s="16">
        <v>44903</v>
      </c>
      <c r="C91" s="15" t="s">
        <v>38</v>
      </c>
      <c r="D91" s="9"/>
      <c r="E91" s="9">
        <v>231000</v>
      </c>
      <c r="F91" s="8"/>
    </row>
    <row r="92" spans="1:6" ht="20.100000000000001" customHeight="1" x14ac:dyDescent="0.2">
      <c r="A92" s="7">
        <v>89</v>
      </c>
      <c r="B92" s="16">
        <v>44904</v>
      </c>
      <c r="C92" s="15" t="s">
        <v>26</v>
      </c>
      <c r="D92" s="9"/>
      <c r="E92" s="9">
        <v>44000</v>
      </c>
      <c r="F92" s="8"/>
    </row>
    <row r="93" spans="1:6" ht="20.100000000000001" customHeight="1" x14ac:dyDescent="0.2">
      <c r="A93" s="7">
        <v>90</v>
      </c>
      <c r="B93" s="16">
        <v>44909</v>
      </c>
      <c r="C93" s="15" t="s">
        <v>77</v>
      </c>
      <c r="D93" s="9"/>
      <c r="E93" s="9">
        <v>553000</v>
      </c>
      <c r="F93" s="8"/>
    </row>
    <row r="94" spans="1:6" ht="20.100000000000001" customHeight="1" x14ac:dyDescent="0.2">
      <c r="A94" s="7">
        <v>91</v>
      </c>
      <c r="B94" s="16">
        <v>44923</v>
      </c>
      <c r="C94" s="15" t="s">
        <v>83</v>
      </c>
      <c r="D94" s="9"/>
      <c r="E94" s="9">
        <v>600000</v>
      </c>
      <c r="F94" s="8"/>
    </row>
    <row r="95" spans="1:6" ht="20.100000000000001" customHeight="1" x14ac:dyDescent="0.2">
      <c r="A95" s="7">
        <v>92</v>
      </c>
      <c r="B95" s="16">
        <v>44923</v>
      </c>
      <c r="C95" s="15" t="s">
        <v>84</v>
      </c>
      <c r="D95" s="9"/>
      <c r="E95" s="9">
        <v>400000</v>
      </c>
      <c r="F95" s="8"/>
    </row>
    <row r="96" spans="1:6" ht="20.100000000000001" customHeight="1" x14ac:dyDescent="0.2">
      <c r="A96" s="7">
        <v>93</v>
      </c>
      <c r="B96" s="16">
        <v>44924</v>
      </c>
      <c r="C96" s="15" t="s">
        <v>85</v>
      </c>
      <c r="D96" s="9"/>
      <c r="E96" s="9">
        <v>51000</v>
      </c>
      <c r="F96" s="8"/>
    </row>
    <row r="97" spans="1:6" ht="20.100000000000001" customHeight="1" x14ac:dyDescent="0.2">
      <c r="A97" s="7">
        <v>94</v>
      </c>
      <c r="B97" s="16">
        <v>44942</v>
      </c>
      <c r="C97" s="15" t="s">
        <v>95</v>
      </c>
      <c r="D97" s="9"/>
      <c r="E97" s="9">
        <v>214286</v>
      </c>
      <c r="F97" s="8"/>
    </row>
    <row r="98" spans="1:6" ht="20.100000000000001" customHeight="1" x14ac:dyDescent="0.2">
      <c r="A98" s="7">
        <v>95</v>
      </c>
      <c r="B98" s="16">
        <v>44943</v>
      </c>
      <c r="C98" s="15" t="s">
        <v>26</v>
      </c>
      <c r="D98" s="9"/>
      <c r="E98" s="9">
        <v>50000</v>
      </c>
      <c r="F98" s="8"/>
    </row>
    <row r="99" spans="1:6" ht="20.100000000000001" customHeight="1" x14ac:dyDescent="0.2">
      <c r="A99" s="7">
        <v>96</v>
      </c>
      <c r="B99" s="16">
        <v>44945</v>
      </c>
      <c r="C99" s="15" t="s">
        <v>73</v>
      </c>
      <c r="D99" s="9"/>
      <c r="E99" s="9">
        <v>65000</v>
      </c>
      <c r="F99" s="8"/>
    </row>
    <row r="100" spans="1:6" ht="20.100000000000001" customHeight="1" x14ac:dyDescent="0.2">
      <c r="A100" s="7">
        <v>97</v>
      </c>
      <c r="B100" s="16">
        <v>44952</v>
      </c>
      <c r="C100" s="15" t="s">
        <v>38</v>
      </c>
      <c r="D100" s="9"/>
      <c r="E100" s="9">
        <v>289000</v>
      </c>
      <c r="F100" s="8"/>
    </row>
    <row r="101" spans="1:6" ht="20.100000000000001" customHeight="1" x14ac:dyDescent="0.2">
      <c r="A101" s="7">
        <v>98</v>
      </c>
      <c r="B101" s="16">
        <v>44960</v>
      </c>
      <c r="C101" s="15" t="s">
        <v>53</v>
      </c>
      <c r="D101" s="9"/>
      <c r="E101" s="9">
        <v>55000</v>
      </c>
      <c r="F101" s="8"/>
    </row>
    <row r="102" spans="1:6" ht="20.100000000000001" customHeight="1" x14ac:dyDescent="0.2">
      <c r="A102" s="7">
        <v>99</v>
      </c>
      <c r="B102" s="16">
        <v>44970</v>
      </c>
      <c r="C102" s="15" t="s">
        <v>29</v>
      </c>
      <c r="D102" s="9"/>
      <c r="E102" s="9">
        <v>80000</v>
      </c>
      <c r="F102" s="8"/>
    </row>
    <row r="103" spans="1:6" ht="20.100000000000001" customHeight="1" x14ac:dyDescent="0.2">
      <c r="A103" s="7">
        <v>100</v>
      </c>
      <c r="B103" s="16">
        <v>44972</v>
      </c>
      <c r="C103" s="15" t="s">
        <v>99</v>
      </c>
      <c r="D103" s="9"/>
      <c r="E103" s="9">
        <v>171429</v>
      </c>
      <c r="F103" s="8"/>
    </row>
    <row r="104" spans="1:6" ht="20.100000000000001" customHeight="1" x14ac:dyDescent="0.2">
      <c r="A104" s="7">
        <v>101</v>
      </c>
      <c r="B104" s="16">
        <v>44972</v>
      </c>
      <c r="C104" s="15" t="s">
        <v>100</v>
      </c>
      <c r="D104" s="9"/>
      <c r="E104" s="9">
        <v>150000</v>
      </c>
      <c r="F104" s="8"/>
    </row>
    <row r="105" spans="1:6" ht="20.100000000000001" customHeight="1" x14ac:dyDescent="0.2">
      <c r="A105" s="7">
        <v>102</v>
      </c>
      <c r="B105" s="16">
        <v>44972</v>
      </c>
      <c r="C105" s="15" t="s">
        <v>101</v>
      </c>
      <c r="D105" s="9"/>
      <c r="E105" s="9">
        <v>750000</v>
      </c>
      <c r="F105" s="8"/>
    </row>
    <row r="106" spans="1:6" ht="20.100000000000001" customHeight="1" x14ac:dyDescent="0.2">
      <c r="A106" s="7">
        <v>103</v>
      </c>
      <c r="B106" s="16">
        <v>44972</v>
      </c>
      <c r="C106" s="15" t="s">
        <v>26</v>
      </c>
      <c r="D106" s="9"/>
      <c r="E106" s="9">
        <v>50000</v>
      </c>
      <c r="F106" s="8"/>
    </row>
    <row r="107" spans="1:6" ht="20.100000000000001" customHeight="1" x14ac:dyDescent="0.2">
      <c r="A107" s="7">
        <v>104</v>
      </c>
      <c r="B107" s="16">
        <v>44979</v>
      </c>
      <c r="C107" s="15" t="s">
        <v>26</v>
      </c>
      <c r="D107" s="9"/>
      <c r="E107" s="9">
        <v>49000</v>
      </c>
      <c r="F107" s="8"/>
    </row>
    <row r="108" spans="1:6" ht="20.100000000000001" customHeight="1" x14ac:dyDescent="0.2">
      <c r="A108" s="7">
        <v>105</v>
      </c>
      <c r="B108" s="16">
        <v>44986</v>
      </c>
      <c r="C108" s="15" t="s">
        <v>107</v>
      </c>
      <c r="D108" s="9"/>
      <c r="E108" s="9">
        <v>3000000</v>
      </c>
      <c r="F108" s="8"/>
    </row>
    <row r="109" spans="1:6" ht="20.100000000000001" customHeight="1" x14ac:dyDescent="0.2">
      <c r="A109" s="7">
        <v>106</v>
      </c>
      <c r="B109" s="16">
        <v>44995</v>
      </c>
      <c r="C109" s="15" t="s">
        <v>26</v>
      </c>
      <c r="D109" s="9"/>
      <c r="E109" s="9">
        <v>46000</v>
      </c>
      <c r="F109" s="8"/>
    </row>
    <row r="110" spans="1:6" ht="20.100000000000001" customHeight="1" x14ac:dyDescent="0.2">
      <c r="A110" s="7">
        <v>107</v>
      </c>
      <c r="B110" s="16">
        <v>44996</v>
      </c>
      <c r="C110" s="15" t="s">
        <v>104</v>
      </c>
      <c r="D110" s="9"/>
      <c r="E110" s="9">
        <v>74000</v>
      </c>
      <c r="F110" s="8"/>
    </row>
    <row r="111" spans="1:6" ht="20.100000000000001" customHeight="1" x14ac:dyDescent="0.2">
      <c r="A111" s="7">
        <v>108</v>
      </c>
      <c r="B111" s="16">
        <v>45000</v>
      </c>
      <c r="C111" s="15" t="s">
        <v>26</v>
      </c>
      <c r="D111" s="9"/>
      <c r="E111" s="9">
        <v>43000</v>
      </c>
      <c r="F111" s="8"/>
    </row>
    <row r="112" spans="1:6" ht="20.100000000000001" customHeight="1" x14ac:dyDescent="0.2">
      <c r="A112" s="7">
        <v>109</v>
      </c>
      <c r="B112" s="16">
        <v>45006</v>
      </c>
      <c r="C112" s="15" t="s">
        <v>66</v>
      </c>
      <c r="D112" s="9"/>
      <c r="E112" s="9">
        <v>112000</v>
      </c>
      <c r="F112" s="8"/>
    </row>
    <row r="113" spans="1:6" ht="20.100000000000001" customHeight="1" x14ac:dyDescent="0.2">
      <c r="A113" s="7">
        <v>110</v>
      </c>
      <c r="B113" s="16">
        <v>45008</v>
      </c>
      <c r="C113" s="15" t="s">
        <v>27</v>
      </c>
      <c r="D113" s="9"/>
      <c r="E113" s="9">
        <v>35000</v>
      </c>
      <c r="F113" s="8"/>
    </row>
    <row r="114" spans="1:6" ht="20.100000000000001" customHeight="1" x14ac:dyDescent="0.2">
      <c r="A114" s="7">
        <v>111</v>
      </c>
      <c r="B114" s="16">
        <v>45012</v>
      </c>
      <c r="C114" s="15" t="s">
        <v>26</v>
      </c>
      <c r="D114" s="9"/>
      <c r="E114" s="9">
        <v>47000</v>
      </c>
      <c r="F114" s="8"/>
    </row>
    <row r="115" spans="1:6" ht="20.100000000000001" customHeight="1" x14ac:dyDescent="0.2">
      <c r="A115" s="7">
        <v>112</v>
      </c>
      <c r="B115" s="16">
        <v>45013</v>
      </c>
      <c r="C115" s="15" t="s">
        <v>108</v>
      </c>
      <c r="D115" s="9"/>
      <c r="E115" s="9">
        <v>350000</v>
      </c>
      <c r="F115" s="8"/>
    </row>
    <row r="116" spans="1:6" ht="20.100000000000001" customHeight="1" x14ac:dyDescent="0.2">
      <c r="A116" s="7">
        <v>113</v>
      </c>
      <c r="B116" s="16">
        <v>45020</v>
      </c>
      <c r="C116" s="15" t="s">
        <v>26</v>
      </c>
      <c r="D116" s="9"/>
      <c r="E116" s="9">
        <v>44000</v>
      </c>
      <c r="F116" s="8"/>
    </row>
    <row r="117" spans="1:6" ht="20.100000000000001" customHeight="1" x14ac:dyDescent="0.2">
      <c r="A117" s="7">
        <v>114</v>
      </c>
      <c r="B117" s="16">
        <v>45024</v>
      </c>
      <c r="C117" s="15" t="s">
        <v>109</v>
      </c>
      <c r="D117" s="9"/>
      <c r="E117" s="9">
        <v>300000</v>
      </c>
      <c r="F117" s="8"/>
    </row>
    <row r="118" spans="1:6" ht="20.100000000000001" customHeight="1" x14ac:dyDescent="0.2">
      <c r="A118" s="7">
        <v>115</v>
      </c>
      <c r="B118" s="16">
        <v>45024</v>
      </c>
      <c r="C118" s="15" t="s">
        <v>110</v>
      </c>
      <c r="D118" s="9"/>
      <c r="E118" s="9">
        <v>75000</v>
      </c>
      <c r="F118" s="8"/>
    </row>
    <row r="119" spans="1:6" ht="20.100000000000001" customHeight="1" x14ac:dyDescent="0.2">
      <c r="A119" s="7">
        <v>116</v>
      </c>
      <c r="B119" s="16">
        <v>45024</v>
      </c>
      <c r="C119" s="15" t="s">
        <v>111</v>
      </c>
      <c r="D119" s="9"/>
      <c r="E119" s="9">
        <v>900000</v>
      </c>
      <c r="F119" s="8"/>
    </row>
    <row r="120" spans="1:6" ht="20.100000000000001" customHeight="1" x14ac:dyDescent="0.2">
      <c r="A120" s="7">
        <v>117</v>
      </c>
      <c r="B120" s="16">
        <v>45026</v>
      </c>
      <c r="C120" s="15" t="s">
        <v>112</v>
      </c>
      <c r="D120" s="9"/>
      <c r="E120" s="9">
        <v>185000</v>
      </c>
      <c r="F120" s="8"/>
    </row>
    <row r="121" spans="1:6" ht="20.100000000000001" customHeight="1" x14ac:dyDescent="0.2">
      <c r="A121" s="7">
        <v>118</v>
      </c>
      <c r="B121" s="16">
        <v>45066</v>
      </c>
      <c r="C121" s="15" t="s">
        <v>113</v>
      </c>
      <c r="D121" s="9"/>
      <c r="E121" s="9">
        <v>381800</v>
      </c>
      <c r="F121" s="8"/>
    </row>
    <row r="122" spans="1:6" ht="20.100000000000001" customHeight="1" x14ac:dyDescent="0.2">
      <c r="A122" s="7">
        <v>119</v>
      </c>
      <c r="B122" s="16">
        <v>45070</v>
      </c>
      <c r="C122" s="15" t="s">
        <v>114</v>
      </c>
      <c r="D122" s="9"/>
      <c r="E122" s="9">
        <v>70000</v>
      </c>
      <c r="F122" s="8"/>
    </row>
    <row r="123" spans="1:6" ht="20.100000000000001" customHeight="1" x14ac:dyDescent="0.2">
      <c r="A123" s="7">
        <v>120</v>
      </c>
      <c r="B123" s="16">
        <v>45083</v>
      </c>
      <c r="C123" s="15" t="s">
        <v>26</v>
      </c>
      <c r="D123" s="9"/>
      <c r="E123" s="9">
        <v>48000</v>
      </c>
      <c r="F123" s="8"/>
    </row>
    <row r="124" spans="1:6" ht="20.100000000000001" customHeight="1" x14ac:dyDescent="0.2">
      <c r="A124" s="7">
        <v>121</v>
      </c>
      <c r="B124" s="16">
        <v>45084</v>
      </c>
      <c r="C124" s="15" t="s">
        <v>115</v>
      </c>
      <c r="D124" s="9"/>
      <c r="E124" s="9">
        <v>49000</v>
      </c>
      <c r="F124" s="8"/>
    </row>
    <row r="125" spans="1:6" ht="20.100000000000001" customHeight="1" x14ac:dyDescent="0.2">
      <c r="A125" s="7">
        <v>122</v>
      </c>
      <c r="B125" s="16">
        <v>45086</v>
      </c>
      <c r="C125" s="15" t="s">
        <v>116</v>
      </c>
      <c r="D125" s="9"/>
      <c r="E125" s="9">
        <v>3219000</v>
      </c>
      <c r="F125" s="8"/>
    </row>
    <row r="126" spans="1:6" ht="20.100000000000001" customHeight="1" x14ac:dyDescent="0.2">
      <c r="A126" s="7">
        <v>123</v>
      </c>
      <c r="B126" s="16">
        <v>45087</v>
      </c>
      <c r="C126" s="15" t="s">
        <v>26</v>
      </c>
      <c r="D126" s="9"/>
      <c r="E126" s="9">
        <v>44000</v>
      </c>
      <c r="F126" s="8"/>
    </row>
    <row r="127" spans="1:6" ht="20.100000000000001" customHeight="1" x14ac:dyDescent="0.2">
      <c r="A127" s="7">
        <v>124</v>
      </c>
      <c r="B127" s="16">
        <v>45089</v>
      </c>
      <c r="C127" s="15" t="s">
        <v>27</v>
      </c>
      <c r="D127" s="9"/>
      <c r="E127" s="9">
        <v>16000</v>
      </c>
      <c r="F127" s="8"/>
    </row>
    <row r="128" spans="1:6" ht="20.100000000000001" customHeight="1" x14ac:dyDescent="0.2">
      <c r="A128" s="7">
        <v>125</v>
      </c>
      <c r="B128" s="16">
        <v>45092</v>
      </c>
      <c r="C128" s="15" t="s">
        <v>26</v>
      </c>
      <c r="D128" s="9"/>
      <c r="E128" s="9">
        <v>47000</v>
      </c>
      <c r="F128" s="8"/>
    </row>
    <row r="129" spans="1:8" ht="20.100000000000001" customHeight="1" x14ac:dyDescent="0.2">
      <c r="A129" s="7">
        <v>126</v>
      </c>
      <c r="B129" s="16">
        <v>45094</v>
      </c>
      <c r="C129" s="15"/>
      <c r="D129" s="9">
        <v>10000000</v>
      </c>
      <c r="E129" s="9"/>
      <c r="F129" s="8"/>
    </row>
    <row r="130" spans="1:8" ht="20.100000000000001" customHeight="1" x14ac:dyDescent="0.2">
      <c r="A130" s="7">
        <v>127</v>
      </c>
      <c r="B130" s="16">
        <v>45096</v>
      </c>
      <c r="C130" s="15" t="s">
        <v>26</v>
      </c>
      <c r="D130" s="9"/>
      <c r="E130" s="9">
        <v>44000</v>
      </c>
      <c r="F130" s="8"/>
      <c r="H130" s="6" t="s">
        <v>117</v>
      </c>
    </row>
    <row r="131" spans="1:8" ht="20.100000000000001" customHeight="1" x14ac:dyDescent="0.2">
      <c r="A131" s="7">
        <v>128</v>
      </c>
      <c r="B131" s="16">
        <v>45100</v>
      </c>
      <c r="C131" s="15" t="s">
        <v>26</v>
      </c>
      <c r="D131" s="9"/>
      <c r="E131" s="9">
        <v>44000</v>
      </c>
      <c r="F131" s="8"/>
    </row>
    <row r="132" spans="1:8" ht="20.100000000000001" customHeight="1" x14ac:dyDescent="0.2">
      <c r="A132" s="7">
        <v>129</v>
      </c>
      <c r="B132" s="16">
        <v>45128</v>
      </c>
      <c r="C132" s="15" t="s">
        <v>26</v>
      </c>
      <c r="D132" s="9"/>
      <c r="E132" s="9">
        <v>47000</v>
      </c>
      <c r="F132" s="8"/>
    </row>
    <row r="133" spans="1:8" ht="20.100000000000001" customHeight="1" x14ac:dyDescent="0.2">
      <c r="A133" s="7">
        <v>130</v>
      </c>
      <c r="B133" s="16">
        <v>45132</v>
      </c>
      <c r="C133" s="15" t="s">
        <v>26</v>
      </c>
      <c r="D133" s="9"/>
      <c r="E133" s="9">
        <v>45000</v>
      </c>
      <c r="F133" s="8"/>
    </row>
    <row r="134" spans="1:8" ht="20.100000000000001" customHeight="1" x14ac:dyDescent="0.2">
      <c r="A134" s="7">
        <v>131</v>
      </c>
      <c r="B134" s="16">
        <v>45134</v>
      </c>
      <c r="C134" s="15" t="s">
        <v>120</v>
      </c>
      <c r="D134" s="9"/>
      <c r="E134" s="9">
        <v>301000</v>
      </c>
      <c r="F134" s="8"/>
    </row>
    <row r="135" spans="1:8" ht="20.100000000000001" customHeight="1" x14ac:dyDescent="0.2">
      <c r="A135" s="7">
        <v>132</v>
      </c>
      <c r="B135" s="16">
        <v>45138</v>
      </c>
      <c r="C135" s="15" t="s">
        <v>26</v>
      </c>
      <c r="D135" s="9"/>
      <c r="E135" s="9">
        <v>46000</v>
      </c>
      <c r="F135" s="8"/>
    </row>
    <row r="136" spans="1:8" ht="20.100000000000001" customHeight="1" x14ac:dyDescent="0.2">
      <c r="A136" s="7">
        <v>133</v>
      </c>
      <c r="B136" s="16">
        <v>45140</v>
      </c>
      <c r="C136" s="15" t="s">
        <v>26</v>
      </c>
      <c r="D136" s="9"/>
      <c r="E136" s="9">
        <v>47000</v>
      </c>
      <c r="F136" s="8"/>
    </row>
    <row r="137" spans="1:8" ht="20.100000000000001" customHeight="1" x14ac:dyDescent="0.2">
      <c r="A137" s="7">
        <v>134</v>
      </c>
      <c r="B137" s="16">
        <v>45143</v>
      </c>
      <c r="C137" s="15" t="s">
        <v>26</v>
      </c>
      <c r="D137" s="9"/>
      <c r="E137" s="9">
        <v>52000</v>
      </c>
      <c r="F137" s="8"/>
    </row>
    <row r="138" spans="1:8" ht="20.100000000000001" customHeight="1" x14ac:dyDescent="0.2">
      <c r="A138" s="7">
        <v>135</v>
      </c>
      <c r="B138" s="16">
        <v>45147</v>
      </c>
      <c r="C138" s="15" t="s">
        <v>70</v>
      </c>
      <c r="D138" s="9"/>
      <c r="E138" s="9">
        <v>62000</v>
      </c>
      <c r="F138" s="8"/>
    </row>
    <row r="139" spans="1:8" ht="20.100000000000001" customHeight="1" x14ac:dyDescent="0.2">
      <c r="A139" s="7">
        <v>136</v>
      </c>
      <c r="B139" s="16">
        <v>45149</v>
      </c>
      <c r="C139" s="15" t="s">
        <v>26</v>
      </c>
      <c r="D139" s="9"/>
      <c r="E139" s="9">
        <v>50000</v>
      </c>
      <c r="F139" s="8"/>
    </row>
    <row r="140" spans="1:8" ht="20.100000000000001" customHeight="1" x14ac:dyDescent="0.2">
      <c r="A140" s="7">
        <v>137</v>
      </c>
      <c r="B140" s="16">
        <v>45152</v>
      </c>
      <c r="C140" s="15" t="s">
        <v>113</v>
      </c>
      <c r="D140" s="9"/>
      <c r="E140" s="9">
        <v>2784400</v>
      </c>
      <c r="F140" s="8"/>
    </row>
    <row r="141" spans="1:8" ht="20.100000000000001" customHeight="1" x14ac:dyDescent="0.2">
      <c r="A141" s="7">
        <v>138</v>
      </c>
      <c r="B141" s="16">
        <v>45159</v>
      </c>
      <c r="C141" s="15" t="s">
        <v>123</v>
      </c>
      <c r="D141" s="9"/>
      <c r="E141" s="9">
        <v>915000</v>
      </c>
      <c r="F141" s="8"/>
    </row>
    <row r="142" spans="1:8" ht="20.100000000000001" customHeight="1" x14ac:dyDescent="0.2">
      <c r="A142" s="7">
        <v>139</v>
      </c>
      <c r="B142" s="16">
        <v>45159</v>
      </c>
      <c r="C142" s="15" t="s">
        <v>26</v>
      </c>
      <c r="D142" s="9"/>
      <c r="E142" s="9">
        <v>52000</v>
      </c>
      <c r="F142" s="8"/>
    </row>
    <row r="143" spans="1:8" ht="20.100000000000001" customHeight="1" x14ac:dyDescent="0.2">
      <c r="A143" s="7">
        <v>140</v>
      </c>
      <c r="B143" s="16">
        <v>45161</v>
      </c>
      <c r="C143" s="15" t="s">
        <v>124</v>
      </c>
      <c r="D143" s="9"/>
      <c r="E143" s="9">
        <f>52000+97000+68000</f>
        <v>217000</v>
      </c>
      <c r="F143" s="8"/>
    </row>
    <row r="144" spans="1:8" ht="20.100000000000001" customHeight="1" x14ac:dyDescent="0.2">
      <c r="A144" s="7">
        <v>141</v>
      </c>
      <c r="B144" s="16">
        <v>45164</v>
      </c>
      <c r="C144" s="15" t="s">
        <v>26</v>
      </c>
      <c r="D144" s="9"/>
      <c r="E144" s="9">
        <v>51000</v>
      </c>
      <c r="F144" s="8"/>
    </row>
    <row r="145" spans="1:6" ht="20.100000000000001" customHeight="1" x14ac:dyDescent="0.2">
      <c r="A145" s="7">
        <v>142</v>
      </c>
      <c r="B145" s="16">
        <v>45164</v>
      </c>
      <c r="C145" s="15" t="s">
        <v>125</v>
      </c>
      <c r="D145" s="9"/>
      <c r="E145" s="9">
        <v>110000</v>
      </c>
      <c r="F145" s="8"/>
    </row>
    <row r="146" spans="1:6" ht="20.100000000000001" customHeight="1" x14ac:dyDescent="0.2">
      <c r="A146" s="7">
        <v>143</v>
      </c>
      <c r="B146" s="16">
        <v>45170</v>
      </c>
      <c r="C146" s="15" t="s">
        <v>126</v>
      </c>
      <c r="D146" s="9"/>
      <c r="E146" s="9">
        <v>362000</v>
      </c>
      <c r="F146" s="8"/>
    </row>
    <row r="147" spans="1:6" ht="20.100000000000001" customHeight="1" x14ac:dyDescent="0.2">
      <c r="A147" s="7">
        <v>144</v>
      </c>
      <c r="B147" s="16">
        <v>45175</v>
      </c>
      <c r="C147" s="15" t="s">
        <v>26</v>
      </c>
      <c r="D147" s="9"/>
      <c r="E147" s="9">
        <v>54000</v>
      </c>
      <c r="F147" s="8"/>
    </row>
    <row r="148" spans="1:6" ht="20.100000000000001" customHeight="1" x14ac:dyDescent="0.2">
      <c r="A148" s="7">
        <v>145</v>
      </c>
      <c r="B148" s="16">
        <v>45198</v>
      </c>
      <c r="C148" s="15" t="s">
        <v>138</v>
      </c>
      <c r="D148" s="9"/>
      <c r="E148" s="9">
        <v>256500</v>
      </c>
      <c r="F148" s="8"/>
    </row>
    <row r="149" spans="1:6" ht="20.100000000000001" customHeight="1" x14ac:dyDescent="0.2">
      <c r="A149" s="7">
        <v>146</v>
      </c>
      <c r="B149" s="16">
        <v>45563</v>
      </c>
      <c r="C149" s="15" t="s">
        <v>302</v>
      </c>
      <c r="D149" s="9"/>
      <c r="E149" s="9">
        <v>880000</v>
      </c>
      <c r="F149" s="8"/>
    </row>
    <row r="150" spans="1:6" ht="20.100000000000001" customHeight="1" x14ac:dyDescent="0.2">
      <c r="A150" s="7">
        <v>147</v>
      </c>
      <c r="B150" s="16">
        <v>45598</v>
      </c>
      <c r="C150" s="15" t="s">
        <v>320</v>
      </c>
      <c r="D150" s="9"/>
      <c r="E150" s="9">
        <v>3894000</v>
      </c>
      <c r="F150" s="8"/>
    </row>
    <row r="151" spans="1:6" ht="20.100000000000001" customHeight="1" x14ac:dyDescent="0.2">
      <c r="A151" s="7">
        <v>148</v>
      </c>
      <c r="B151" s="16"/>
      <c r="C151" s="15"/>
      <c r="D151" s="9"/>
      <c r="E151" s="9"/>
      <c r="F151" s="8"/>
    </row>
    <row r="152" spans="1:6" ht="20.100000000000001" customHeight="1" x14ac:dyDescent="0.2">
      <c r="D152" s="12">
        <f>SUM(D4:D151)</f>
        <v>30000000</v>
      </c>
      <c r="E152" s="12">
        <f>SUM(E4:E151)</f>
        <v>34660290</v>
      </c>
      <c r="F152" s="12">
        <f>D152-E152</f>
        <v>-4660290</v>
      </c>
    </row>
    <row r="153" spans="1:6" ht="20.100000000000001" customHeight="1" x14ac:dyDescent="0.2"/>
    <row r="154" spans="1:6" ht="20.100000000000001" customHeight="1" x14ac:dyDescent="0.2"/>
    <row r="155" spans="1:6" ht="20.100000000000001" customHeight="1" x14ac:dyDescent="0.2"/>
    <row r="156" spans="1:6" ht="20.100000000000001" customHeight="1" x14ac:dyDescent="0.2"/>
    <row r="157" spans="1:6" ht="20.100000000000001" customHeight="1" x14ac:dyDescent="0.2"/>
    <row r="158" spans="1:6" ht="20.100000000000001" customHeight="1" x14ac:dyDescent="0.2"/>
    <row r="159" spans="1:6" ht="20.100000000000001" customHeight="1" x14ac:dyDescent="0.2"/>
    <row r="160" spans="1:6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</sheetData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57AD-D69D-4776-842F-F1C55B5FD78E}">
  <dimension ref="A1:F285"/>
  <sheetViews>
    <sheetView workbookViewId="0">
      <selection activeCell="G1" sqref="G1"/>
    </sheetView>
  </sheetViews>
  <sheetFormatPr defaultRowHeight="11.25" x14ac:dyDescent="0.2"/>
  <cols>
    <col min="1" max="1" width="4.85546875" style="6" customWidth="1"/>
    <col min="2" max="2" width="22.140625" style="6" bestFit="1" customWidth="1"/>
    <col min="3" max="3" width="21.140625" style="6" customWidth="1"/>
    <col min="4" max="6" width="16.85546875" style="6" customWidth="1"/>
    <col min="7" max="7" width="18.7109375" style="6" customWidth="1"/>
    <col min="8" max="8" width="19" style="6" customWidth="1"/>
    <col min="9" max="9" width="18.5703125" style="6" customWidth="1"/>
    <col min="10" max="16384" width="9.140625" style="6"/>
  </cols>
  <sheetData>
    <row r="1" spans="1:6" ht="20.100000000000001" customHeight="1" x14ac:dyDescent="0.25">
      <c r="B1" s="29" t="s">
        <v>32</v>
      </c>
    </row>
    <row r="2" spans="1:6" ht="20.100000000000001" customHeight="1" x14ac:dyDescent="0.2"/>
    <row r="3" spans="1:6" ht="20.100000000000001" customHeight="1" x14ac:dyDescent="0.2">
      <c r="A3" s="13" t="s">
        <v>4</v>
      </c>
      <c r="B3" s="13" t="s">
        <v>19</v>
      </c>
      <c r="C3" s="13" t="s">
        <v>20</v>
      </c>
      <c r="D3" s="13" t="s">
        <v>23</v>
      </c>
      <c r="E3" s="13" t="s">
        <v>18</v>
      </c>
      <c r="F3" s="13" t="s">
        <v>24</v>
      </c>
    </row>
    <row r="4" spans="1:6" ht="20.100000000000001" customHeight="1" x14ac:dyDescent="0.2">
      <c r="A4" s="7">
        <v>1</v>
      </c>
      <c r="B4" s="16">
        <v>44830</v>
      </c>
      <c r="C4" s="15"/>
      <c r="D4" s="9">
        <v>2000000</v>
      </c>
      <c r="E4" s="9"/>
      <c r="F4" s="9"/>
    </row>
    <row r="5" spans="1:6" ht="20.100000000000001" customHeight="1" x14ac:dyDescent="0.2">
      <c r="A5" s="7">
        <v>2</v>
      </c>
      <c r="B5" s="16">
        <v>44840</v>
      </c>
      <c r="C5" s="15" t="s">
        <v>65</v>
      </c>
      <c r="D5" s="9"/>
      <c r="E5" s="9">
        <v>175600</v>
      </c>
      <c r="F5" s="9"/>
    </row>
    <row r="6" spans="1:6" ht="20.100000000000001" customHeight="1" x14ac:dyDescent="0.2">
      <c r="A6" s="7">
        <v>3</v>
      </c>
      <c r="B6" s="16">
        <v>44891</v>
      </c>
      <c r="C6" s="15" t="s">
        <v>26</v>
      </c>
      <c r="D6" s="9"/>
      <c r="E6" s="9">
        <v>44000</v>
      </c>
      <c r="F6" s="9"/>
    </row>
    <row r="7" spans="1:6" ht="20.100000000000001" customHeight="1" x14ac:dyDescent="0.2">
      <c r="A7" s="7">
        <v>4</v>
      </c>
      <c r="B7" s="16">
        <v>44893</v>
      </c>
      <c r="C7" s="15"/>
      <c r="D7" s="9">
        <v>10000000</v>
      </c>
      <c r="E7" s="9"/>
      <c r="F7" s="9"/>
    </row>
    <row r="8" spans="1:6" ht="20.100000000000001" customHeight="1" x14ac:dyDescent="0.2">
      <c r="A8" s="7">
        <v>5</v>
      </c>
      <c r="B8" s="16">
        <v>44893</v>
      </c>
      <c r="C8" s="15" t="s">
        <v>74</v>
      </c>
      <c r="D8" s="9"/>
      <c r="E8" s="9">
        <v>72000</v>
      </c>
      <c r="F8" s="9"/>
    </row>
    <row r="9" spans="1:6" ht="20.100000000000001" customHeight="1" x14ac:dyDescent="0.2">
      <c r="A9" s="7">
        <v>6</v>
      </c>
      <c r="B9" s="16">
        <v>44894</v>
      </c>
      <c r="C9" s="15" t="s">
        <v>26</v>
      </c>
      <c r="D9" s="9"/>
      <c r="E9" s="9">
        <v>44000</v>
      </c>
      <c r="F9" s="9"/>
    </row>
    <row r="10" spans="1:6" ht="20.100000000000001" customHeight="1" x14ac:dyDescent="0.2">
      <c r="A10" s="7">
        <v>7</v>
      </c>
      <c r="B10" s="16">
        <v>44897</v>
      </c>
      <c r="C10" s="15" t="s">
        <v>75</v>
      </c>
      <c r="D10" s="9"/>
      <c r="E10" s="9">
        <v>50000</v>
      </c>
      <c r="F10" s="8"/>
    </row>
    <row r="11" spans="1:6" ht="20.100000000000001" customHeight="1" x14ac:dyDescent="0.2">
      <c r="A11" s="7">
        <v>8</v>
      </c>
      <c r="B11" s="16">
        <v>44897</v>
      </c>
      <c r="C11" s="15" t="s">
        <v>76</v>
      </c>
      <c r="D11" s="9"/>
      <c r="E11" s="9">
        <v>34700</v>
      </c>
      <c r="F11" s="8"/>
    </row>
    <row r="12" spans="1:6" ht="20.100000000000001" customHeight="1" x14ac:dyDescent="0.2">
      <c r="A12" s="7">
        <v>9</v>
      </c>
      <c r="B12" s="16">
        <v>44900</v>
      </c>
      <c r="C12" s="15" t="s">
        <v>26</v>
      </c>
      <c r="D12" s="9"/>
      <c r="E12" s="9">
        <v>46000</v>
      </c>
      <c r="F12" s="8"/>
    </row>
    <row r="13" spans="1:6" ht="20.100000000000001" customHeight="1" x14ac:dyDescent="0.2">
      <c r="A13" s="7">
        <v>10</v>
      </c>
      <c r="B13" s="16">
        <v>44907</v>
      </c>
      <c r="C13" s="15" t="s">
        <v>49</v>
      </c>
      <c r="D13" s="9"/>
      <c r="E13" s="9">
        <v>47000</v>
      </c>
      <c r="F13" s="8"/>
    </row>
    <row r="14" spans="1:6" ht="20.100000000000001" customHeight="1" x14ac:dyDescent="0.2">
      <c r="A14" s="7">
        <v>11</v>
      </c>
      <c r="B14" s="16">
        <v>44912</v>
      </c>
      <c r="C14" s="15" t="s">
        <v>26</v>
      </c>
      <c r="D14" s="9"/>
      <c r="E14" s="9">
        <v>50000</v>
      </c>
      <c r="F14" s="8"/>
    </row>
    <row r="15" spans="1:6" ht="20.100000000000001" customHeight="1" x14ac:dyDescent="0.2">
      <c r="A15" s="7">
        <v>12</v>
      </c>
      <c r="B15" s="16">
        <v>44914</v>
      </c>
      <c r="C15" s="15" t="s">
        <v>26</v>
      </c>
      <c r="D15" s="9"/>
      <c r="E15" s="9">
        <v>51000</v>
      </c>
      <c r="F15" s="8"/>
    </row>
    <row r="16" spans="1:6" ht="20.100000000000001" customHeight="1" x14ac:dyDescent="0.2">
      <c r="A16" s="7">
        <v>13</v>
      </c>
      <c r="B16" s="16">
        <v>44914</v>
      </c>
      <c r="C16" s="15" t="s">
        <v>79</v>
      </c>
      <c r="D16" s="9"/>
      <c r="E16" s="9">
        <v>990000</v>
      </c>
      <c r="F16" s="8"/>
    </row>
    <row r="17" spans="1:6" ht="20.100000000000001" customHeight="1" x14ac:dyDescent="0.2">
      <c r="A17" s="7">
        <v>14</v>
      </c>
      <c r="B17" s="16">
        <v>44915</v>
      </c>
      <c r="C17" s="15" t="s">
        <v>80</v>
      </c>
      <c r="D17" s="9"/>
      <c r="E17" s="9">
        <v>28500</v>
      </c>
      <c r="F17" s="8"/>
    </row>
    <row r="18" spans="1:6" ht="20.100000000000001" customHeight="1" x14ac:dyDescent="0.2">
      <c r="A18" s="7">
        <v>15</v>
      </c>
      <c r="B18" s="16">
        <v>44917</v>
      </c>
      <c r="C18" s="15" t="s">
        <v>81</v>
      </c>
      <c r="D18" s="9"/>
      <c r="E18" s="9">
        <v>89000</v>
      </c>
      <c r="F18" s="8"/>
    </row>
    <row r="19" spans="1:6" ht="20.100000000000001" customHeight="1" x14ac:dyDescent="0.2">
      <c r="A19" s="7">
        <v>16</v>
      </c>
      <c r="B19" s="16">
        <v>44919</v>
      </c>
      <c r="C19" s="15" t="s">
        <v>82</v>
      </c>
      <c r="D19" s="9"/>
      <c r="E19" s="9">
        <f>79100+400000+1530000</f>
        <v>2009100</v>
      </c>
      <c r="F19" s="8"/>
    </row>
    <row r="20" spans="1:6" ht="20.100000000000001" customHeight="1" x14ac:dyDescent="0.2">
      <c r="A20" s="7">
        <v>17</v>
      </c>
      <c r="B20" s="16">
        <v>44919</v>
      </c>
      <c r="C20" s="15" t="s">
        <v>26</v>
      </c>
      <c r="D20" s="9"/>
      <c r="E20" s="9">
        <v>50000</v>
      </c>
      <c r="F20" s="8"/>
    </row>
    <row r="21" spans="1:6" ht="20.100000000000001" customHeight="1" x14ac:dyDescent="0.2">
      <c r="A21" s="7">
        <v>18</v>
      </c>
      <c r="B21" s="16">
        <v>44935</v>
      </c>
      <c r="C21" s="15" t="s">
        <v>26</v>
      </c>
      <c r="D21" s="9"/>
      <c r="E21" s="9">
        <v>50000</v>
      </c>
      <c r="F21" s="8"/>
    </row>
    <row r="22" spans="1:6" ht="20.100000000000001" customHeight="1" x14ac:dyDescent="0.2">
      <c r="A22" s="7">
        <v>19</v>
      </c>
      <c r="B22" s="16">
        <v>44937</v>
      </c>
      <c r="C22" s="15" t="s">
        <v>87</v>
      </c>
      <c r="D22" s="9"/>
      <c r="E22" s="9">
        <v>824000</v>
      </c>
      <c r="F22" s="8"/>
    </row>
    <row r="23" spans="1:6" ht="20.100000000000001" customHeight="1" x14ac:dyDescent="0.2">
      <c r="A23" s="7">
        <v>20</v>
      </c>
      <c r="B23" s="16"/>
      <c r="C23" s="15" t="s">
        <v>92</v>
      </c>
      <c r="D23" s="9"/>
      <c r="E23" s="9">
        <v>58000</v>
      </c>
      <c r="F23" s="8"/>
    </row>
    <row r="24" spans="1:6" ht="20.100000000000001" customHeight="1" x14ac:dyDescent="0.2">
      <c r="A24" s="7">
        <v>21</v>
      </c>
      <c r="B24" s="16">
        <v>44940</v>
      </c>
      <c r="C24" s="15" t="s">
        <v>90</v>
      </c>
      <c r="D24" s="9"/>
      <c r="E24" s="9">
        <v>13000</v>
      </c>
      <c r="F24" s="8"/>
    </row>
    <row r="25" spans="1:6" ht="20.100000000000001" customHeight="1" x14ac:dyDescent="0.2">
      <c r="A25" s="7">
        <v>22</v>
      </c>
      <c r="B25" s="16">
        <v>44945</v>
      </c>
      <c r="C25" s="15" t="s">
        <v>93</v>
      </c>
      <c r="D25" s="9"/>
      <c r="E25" s="9">
        <v>400000</v>
      </c>
      <c r="F25" s="8"/>
    </row>
    <row r="26" spans="1:6" ht="20.100000000000001" customHeight="1" x14ac:dyDescent="0.2">
      <c r="A26" s="7">
        <v>23</v>
      </c>
      <c r="B26" s="16">
        <v>44947</v>
      </c>
      <c r="C26" s="15" t="s">
        <v>26</v>
      </c>
      <c r="D26" s="9"/>
      <c r="E26" s="9">
        <v>42000</v>
      </c>
      <c r="F26" s="8"/>
    </row>
    <row r="27" spans="1:6" ht="20.100000000000001" customHeight="1" x14ac:dyDescent="0.2">
      <c r="A27" s="7">
        <v>24</v>
      </c>
      <c r="B27" s="16"/>
      <c r="C27" s="15" t="s">
        <v>94</v>
      </c>
      <c r="D27" s="9"/>
      <c r="E27" s="9">
        <v>180000</v>
      </c>
      <c r="F27" s="8"/>
    </row>
    <row r="28" spans="1:6" ht="20.100000000000001" customHeight="1" x14ac:dyDescent="0.2">
      <c r="A28" s="7">
        <v>25</v>
      </c>
      <c r="B28" s="16">
        <v>44950</v>
      </c>
      <c r="C28" s="15" t="s">
        <v>26</v>
      </c>
      <c r="D28" s="9"/>
      <c r="E28" s="9">
        <v>46000</v>
      </c>
      <c r="F28" s="8"/>
    </row>
    <row r="29" spans="1:6" ht="20.100000000000001" customHeight="1" x14ac:dyDescent="0.2">
      <c r="A29" s="7">
        <v>26</v>
      </c>
      <c r="B29" s="16">
        <v>44953</v>
      </c>
      <c r="C29" s="15" t="s">
        <v>26</v>
      </c>
      <c r="D29" s="9"/>
      <c r="E29" s="9">
        <v>48000</v>
      </c>
      <c r="F29" s="8"/>
    </row>
    <row r="30" spans="1:6" ht="20.100000000000001" customHeight="1" x14ac:dyDescent="0.2">
      <c r="A30" s="7">
        <v>27</v>
      </c>
      <c r="B30" s="16">
        <v>44956</v>
      </c>
      <c r="C30" s="15" t="s">
        <v>26</v>
      </c>
      <c r="D30" s="9"/>
      <c r="E30" s="9">
        <v>49000</v>
      </c>
      <c r="F30" s="8"/>
    </row>
    <row r="31" spans="1:6" ht="20.100000000000001" customHeight="1" x14ac:dyDescent="0.2">
      <c r="A31" s="7">
        <v>28</v>
      </c>
      <c r="B31" s="16">
        <v>44959</v>
      </c>
      <c r="C31" s="15" t="s">
        <v>96</v>
      </c>
      <c r="D31" s="9"/>
      <c r="E31" s="9">
        <v>1740000</v>
      </c>
      <c r="F31" s="8"/>
    </row>
    <row r="32" spans="1:6" ht="20.100000000000001" customHeight="1" x14ac:dyDescent="0.2">
      <c r="A32" s="7">
        <v>29</v>
      </c>
      <c r="B32" s="16">
        <v>44961</v>
      </c>
      <c r="C32" s="15" t="s">
        <v>97</v>
      </c>
      <c r="D32" s="9"/>
      <c r="E32" s="9">
        <v>12000</v>
      </c>
      <c r="F32" s="8"/>
    </row>
    <row r="33" spans="1:6" ht="20.100000000000001" customHeight="1" x14ac:dyDescent="0.2">
      <c r="A33" s="7">
        <v>30</v>
      </c>
      <c r="B33" s="16">
        <v>44963</v>
      </c>
      <c r="C33" s="15" t="s">
        <v>26</v>
      </c>
      <c r="D33" s="9"/>
      <c r="E33" s="9">
        <v>48000</v>
      </c>
      <c r="F33" s="8"/>
    </row>
    <row r="34" spans="1:6" ht="20.100000000000001" customHeight="1" x14ac:dyDescent="0.2">
      <c r="A34" s="7">
        <v>31</v>
      </c>
      <c r="B34" s="16">
        <v>44936</v>
      </c>
      <c r="C34" s="15" t="s">
        <v>98</v>
      </c>
      <c r="D34" s="9"/>
      <c r="E34" s="9">
        <v>68000</v>
      </c>
      <c r="F34" s="8"/>
    </row>
    <row r="35" spans="1:6" ht="20.100000000000001" customHeight="1" x14ac:dyDescent="0.2">
      <c r="A35" s="7">
        <v>32</v>
      </c>
      <c r="B35" s="16">
        <v>44974</v>
      </c>
      <c r="C35" s="15" t="s">
        <v>26</v>
      </c>
      <c r="D35" s="9"/>
      <c r="E35" s="9">
        <v>40000</v>
      </c>
      <c r="F35" s="8"/>
    </row>
    <row r="36" spans="1:6" ht="20.100000000000001" customHeight="1" x14ac:dyDescent="0.2">
      <c r="A36" s="7">
        <v>33</v>
      </c>
      <c r="B36" s="16">
        <v>44977</v>
      </c>
      <c r="C36" s="15" t="s">
        <v>26</v>
      </c>
      <c r="D36" s="9"/>
      <c r="E36" s="9">
        <v>46000</v>
      </c>
      <c r="F36" s="8"/>
    </row>
    <row r="37" spans="1:6" ht="20.100000000000001" customHeight="1" x14ac:dyDescent="0.2">
      <c r="A37" s="7">
        <v>34</v>
      </c>
      <c r="B37" s="16">
        <v>44978</v>
      </c>
      <c r="C37" s="15" t="s">
        <v>86</v>
      </c>
      <c r="D37" s="9"/>
      <c r="E37" s="9">
        <v>870000</v>
      </c>
      <c r="F37" s="8"/>
    </row>
    <row r="38" spans="1:6" ht="20.100000000000001" customHeight="1" x14ac:dyDescent="0.2">
      <c r="A38" s="7">
        <v>35</v>
      </c>
      <c r="B38" s="16">
        <v>44979</v>
      </c>
      <c r="C38" s="15" t="s">
        <v>29</v>
      </c>
      <c r="D38" s="9"/>
      <c r="E38" s="9">
        <v>133100</v>
      </c>
      <c r="F38" s="8"/>
    </row>
    <row r="39" spans="1:6" ht="20.100000000000001" customHeight="1" x14ac:dyDescent="0.2">
      <c r="A39" s="7">
        <v>36</v>
      </c>
      <c r="B39" s="16">
        <v>44981</v>
      </c>
      <c r="C39" s="15" t="s">
        <v>26</v>
      </c>
      <c r="D39" s="9"/>
      <c r="E39" s="9">
        <v>50000</v>
      </c>
      <c r="F39" s="8"/>
    </row>
    <row r="40" spans="1:6" ht="20.100000000000001" customHeight="1" x14ac:dyDescent="0.2">
      <c r="A40" s="7">
        <v>37</v>
      </c>
      <c r="B40" s="16">
        <v>44987</v>
      </c>
      <c r="C40" s="15" t="s">
        <v>26</v>
      </c>
      <c r="D40" s="9"/>
      <c r="E40" s="9">
        <v>45000</v>
      </c>
      <c r="F40" s="8"/>
    </row>
    <row r="41" spans="1:6" ht="20.100000000000001" customHeight="1" x14ac:dyDescent="0.2">
      <c r="A41" s="7">
        <v>38</v>
      </c>
      <c r="B41" s="16">
        <v>44988</v>
      </c>
      <c r="C41" s="15" t="s">
        <v>102</v>
      </c>
      <c r="D41" s="9"/>
      <c r="E41" s="9">
        <v>462000</v>
      </c>
      <c r="F41" s="8"/>
    </row>
    <row r="42" spans="1:6" ht="20.100000000000001" customHeight="1" x14ac:dyDescent="0.2">
      <c r="A42" s="7">
        <v>39</v>
      </c>
      <c r="B42" s="16">
        <v>44993</v>
      </c>
      <c r="C42" s="15" t="s">
        <v>26</v>
      </c>
      <c r="D42" s="9"/>
      <c r="E42" s="9">
        <v>48000</v>
      </c>
      <c r="F42" s="8"/>
    </row>
    <row r="43" spans="1:6" ht="20.100000000000001" customHeight="1" x14ac:dyDescent="0.2">
      <c r="A43" s="7">
        <v>40</v>
      </c>
      <c r="B43" s="16">
        <v>44996</v>
      </c>
      <c r="C43" s="15" t="s">
        <v>103</v>
      </c>
      <c r="D43" s="9"/>
      <c r="E43" s="9">
        <v>300000</v>
      </c>
      <c r="F43" s="8"/>
    </row>
    <row r="44" spans="1:6" ht="20.100000000000001" customHeight="1" x14ac:dyDescent="0.2">
      <c r="A44" s="7">
        <v>41</v>
      </c>
      <c r="B44" s="16">
        <v>45002</v>
      </c>
      <c r="C44" s="15" t="s">
        <v>26</v>
      </c>
      <c r="D44" s="9"/>
      <c r="E44" s="9">
        <v>48000</v>
      </c>
      <c r="F44" s="8"/>
    </row>
    <row r="45" spans="1:6" ht="20.100000000000001" customHeight="1" x14ac:dyDescent="0.2">
      <c r="A45" s="7">
        <v>42</v>
      </c>
      <c r="B45" s="16">
        <v>45005</v>
      </c>
      <c r="C45" s="15" t="s">
        <v>26</v>
      </c>
      <c r="D45" s="9"/>
      <c r="E45" s="9">
        <v>49000</v>
      </c>
      <c r="F45" s="8"/>
    </row>
    <row r="46" spans="1:6" ht="20.100000000000001" customHeight="1" x14ac:dyDescent="0.2">
      <c r="A46" s="7">
        <v>43</v>
      </c>
      <c r="B46" s="16">
        <v>45012</v>
      </c>
      <c r="C46" s="15" t="s">
        <v>106</v>
      </c>
      <c r="D46" s="9"/>
      <c r="E46" s="9">
        <v>26000</v>
      </c>
      <c r="F46" s="8"/>
    </row>
    <row r="47" spans="1:6" ht="20.100000000000001" customHeight="1" x14ac:dyDescent="0.2">
      <c r="A47" s="7">
        <v>44</v>
      </c>
      <c r="B47" s="16">
        <v>45014</v>
      </c>
      <c r="C47" s="15" t="s">
        <v>26</v>
      </c>
      <c r="D47" s="9"/>
      <c r="E47" s="9">
        <v>47000</v>
      </c>
      <c r="F47" s="8"/>
    </row>
    <row r="48" spans="1:6" ht="20.100000000000001" customHeight="1" x14ac:dyDescent="0.2">
      <c r="A48" s="7">
        <v>45</v>
      </c>
      <c r="B48" s="16">
        <v>45016</v>
      </c>
      <c r="C48" s="15" t="s">
        <v>26</v>
      </c>
      <c r="D48" s="9"/>
      <c r="E48" s="9">
        <v>44000</v>
      </c>
      <c r="F48" s="8"/>
    </row>
    <row r="49" spans="1:6" ht="20.100000000000001" customHeight="1" x14ac:dyDescent="0.2">
      <c r="A49" s="7">
        <v>46</v>
      </c>
      <c r="B49" s="16">
        <v>45024</v>
      </c>
      <c r="C49" s="15" t="s">
        <v>26</v>
      </c>
      <c r="D49" s="9"/>
      <c r="E49" s="9">
        <v>44000</v>
      </c>
      <c r="F49" s="8"/>
    </row>
    <row r="50" spans="1:6" ht="20.100000000000001" customHeight="1" x14ac:dyDescent="0.2">
      <c r="A50" s="7">
        <v>47</v>
      </c>
      <c r="B50" s="16">
        <v>45058</v>
      </c>
      <c r="C50" s="15" t="s">
        <v>26</v>
      </c>
      <c r="D50" s="9"/>
      <c r="E50" s="9">
        <v>40000</v>
      </c>
      <c r="F50" s="8"/>
    </row>
    <row r="51" spans="1:6" ht="20.100000000000001" customHeight="1" x14ac:dyDescent="0.2">
      <c r="A51" s="7">
        <v>48</v>
      </c>
      <c r="B51" s="16">
        <v>45062</v>
      </c>
      <c r="C51" s="15" t="s">
        <v>26</v>
      </c>
      <c r="D51" s="9"/>
      <c r="E51" s="9">
        <v>44000</v>
      </c>
      <c r="F51" s="8"/>
    </row>
    <row r="52" spans="1:6" ht="20.100000000000001" customHeight="1" x14ac:dyDescent="0.2">
      <c r="A52" s="7">
        <v>49</v>
      </c>
      <c r="B52" s="16">
        <v>45070</v>
      </c>
      <c r="C52" s="15" t="s">
        <v>26</v>
      </c>
      <c r="D52" s="9"/>
      <c r="E52" s="9">
        <v>44000</v>
      </c>
      <c r="F52" s="8"/>
    </row>
    <row r="53" spans="1:6" ht="20.100000000000001" customHeight="1" x14ac:dyDescent="0.2">
      <c r="A53" s="7">
        <v>50</v>
      </c>
      <c r="B53" s="16">
        <v>45079</v>
      </c>
      <c r="C53" s="15" t="s">
        <v>26</v>
      </c>
      <c r="D53" s="9"/>
      <c r="E53" s="9">
        <v>45000</v>
      </c>
      <c r="F53" s="8"/>
    </row>
    <row r="54" spans="1:6" ht="20.100000000000001" customHeight="1" x14ac:dyDescent="0.2">
      <c r="A54" s="7">
        <v>51</v>
      </c>
      <c r="B54" s="16">
        <v>45090</v>
      </c>
      <c r="C54" s="15" t="s">
        <v>26</v>
      </c>
      <c r="D54" s="9"/>
      <c r="E54" s="9">
        <v>47000</v>
      </c>
      <c r="F54" s="8"/>
    </row>
    <row r="55" spans="1:6" ht="20.100000000000001" customHeight="1" x14ac:dyDescent="0.2">
      <c r="A55" s="7">
        <v>52</v>
      </c>
      <c r="B55" s="16">
        <v>45090</v>
      </c>
      <c r="C55" s="15" t="s">
        <v>137</v>
      </c>
      <c r="D55" s="9"/>
      <c r="E55" s="9">
        <v>580000</v>
      </c>
      <c r="F55" s="8"/>
    </row>
    <row r="56" spans="1:6" ht="20.100000000000001" customHeight="1" x14ac:dyDescent="0.2">
      <c r="A56" s="7">
        <v>53</v>
      </c>
      <c r="B56" s="16">
        <v>45103</v>
      </c>
      <c r="C56" s="15" t="s">
        <v>26</v>
      </c>
      <c r="D56" s="9"/>
      <c r="E56" s="9">
        <v>46000</v>
      </c>
      <c r="F56" s="8"/>
    </row>
    <row r="57" spans="1:6" ht="20.100000000000001" customHeight="1" x14ac:dyDescent="0.2">
      <c r="A57" s="7">
        <v>54</v>
      </c>
      <c r="B57" s="16">
        <v>45136</v>
      </c>
      <c r="C57" s="15" t="s">
        <v>137</v>
      </c>
      <c r="D57" s="9"/>
      <c r="E57" s="9">
        <v>580000</v>
      </c>
      <c r="F57" s="8"/>
    </row>
    <row r="58" spans="1:6" ht="20.100000000000001" customHeight="1" x14ac:dyDescent="0.2">
      <c r="A58" s="7">
        <v>55</v>
      </c>
      <c r="B58" s="16">
        <v>45198</v>
      </c>
      <c r="C58" s="15" t="s">
        <v>136</v>
      </c>
      <c r="D58" s="9"/>
      <c r="E58" s="9">
        <v>592000</v>
      </c>
      <c r="F58" s="8"/>
    </row>
    <row r="59" spans="1:6" ht="20.100000000000001" customHeight="1" x14ac:dyDescent="0.2">
      <c r="A59" s="7">
        <v>56</v>
      </c>
      <c r="B59" s="16">
        <v>45223</v>
      </c>
      <c r="C59" s="15" t="s">
        <v>30</v>
      </c>
      <c r="D59" s="9"/>
      <c r="E59" s="9">
        <v>440000</v>
      </c>
      <c r="F59" s="8"/>
    </row>
    <row r="60" spans="1:6" ht="20.100000000000001" customHeight="1" x14ac:dyDescent="0.2">
      <c r="A60" s="7">
        <v>57</v>
      </c>
      <c r="B60" s="16">
        <v>45264</v>
      </c>
      <c r="C60" s="15" t="s">
        <v>158</v>
      </c>
      <c r="D60" s="9"/>
      <c r="E60" s="9">
        <v>1890000</v>
      </c>
      <c r="F60" s="8"/>
    </row>
    <row r="61" spans="1:6" ht="20.100000000000001" customHeight="1" x14ac:dyDescent="0.2">
      <c r="A61" s="7">
        <v>58</v>
      </c>
      <c r="B61" s="16">
        <v>45264</v>
      </c>
      <c r="C61" s="15" t="s">
        <v>159</v>
      </c>
      <c r="D61" s="9"/>
      <c r="E61" s="9">
        <v>2210000</v>
      </c>
      <c r="F61" s="8"/>
    </row>
    <row r="62" spans="1:6" ht="20.100000000000001" customHeight="1" x14ac:dyDescent="0.2">
      <c r="A62" s="7">
        <v>59</v>
      </c>
      <c r="B62" s="16">
        <v>45273</v>
      </c>
      <c r="C62" s="15"/>
      <c r="D62" s="9">
        <v>5000000</v>
      </c>
      <c r="E62" s="9"/>
      <c r="F62" s="8"/>
    </row>
    <row r="63" spans="1:6" ht="20.100000000000001" customHeight="1" x14ac:dyDescent="0.2">
      <c r="A63" s="7">
        <v>60</v>
      </c>
      <c r="B63" s="16">
        <v>45274</v>
      </c>
      <c r="C63" s="15" t="s">
        <v>58</v>
      </c>
      <c r="D63" s="9"/>
      <c r="E63" s="9">
        <v>580000</v>
      </c>
      <c r="F63" s="8"/>
    </row>
    <row r="64" spans="1:6" ht="20.100000000000001" customHeight="1" x14ac:dyDescent="0.2">
      <c r="A64" s="7">
        <v>61</v>
      </c>
      <c r="B64" s="16">
        <v>45275</v>
      </c>
      <c r="C64" s="15" t="s">
        <v>163</v>
      </c>
      <c r="D64" s="9"/>
      <c r="E64" s="9">
        <v>194100</v>
      </c>
      <c r="F64" s="8"/>
    </row>
    <row r="65" spans="1:6" ht="20.100000000000001" customHeight="1" x14ac:dyDescent="0.2">
      <c r="A65" s="7">
        <v>62</v>
      </c>
      <c r="B65" s="16">
        <v>45281</v>
      </c>
      <c r="C65" s="15" t="s">
        <v>26</v>
      </c>
      <c r="D65" s="9"/>
      <c r="E65" s="9">
        <v>56000</v>
      </c>
      <c r="F65" s="8"/>
    </row>
    <row r="66" spans="1:6" ht="20.100000000000001" customHeight="1" x14ac:dyDescent="0.2">
      <c r="A66" s="7">
        <v>63</v>
      </c>
      <c r="B66" s="16">
        <v>45282</v>
      </c>
      <c r="C66" s="15" t="s">
        <v>58</v>
      </c>
      <c r="D66" s="9"/>
      <c r="E66" s="9">
        <v>580000</v>
      </c>
      <c r="F66" s="8"/>
    </row>
    <row r="67" spans="1:6" ht="20.100000000000001" customHeight="1" x14ac:dyDescent="0.2">
      <c r="A67" s="7">
        <v>64</v>
      </c>
      <c r="B67" s="16">
        <v>45290</v>
      </c>
      <c r="C67" s="15" t="s">
        <v>171</v>
      </c>
      <c r="D67" s="9"/>
      <c r="E67" s="9">
        <v>1360000</v>
      </c>
      <c r="F67" s="8"/>
    </row>
    <row r="68" spans="1:6" ht="20.100000000000001" customHeight="1" x14ac:dyDescent="0.2">
      <c r="A68" s="7">
        <v>65</v>
      </c>
      <c r="B68" s="16">
        <v>45295</v>
      </c>
      <c r="C68" s="15" t="s">
        <v>26</v>
      </c>
      <c r="D68" s="9"/>
      <c r="E68" s="9">
        <v>51000</v>
      </c>
      <c r="F68" s="8"/>
    </row>
    <row r="69" spans="1:6" ht="20.100000000000001" customHeight="1" x14ac:dyDescent="0.2">
      <c r="A69" s="7">
        <v>66</v>
      </c>
      <c r="B69" s="16">
        <v>45297</v>
      </c>
      <c r="C69" s="15"/>
      <c r="D69" s="9">
        <v>5000000</v>
      </c>
      <c r="E69" s="9"/>
      <c r="F69" s="8"/>
    </row>
    <row r="70" spans="1:6" ht="20.100000000000001" customHeight="1" x14ac:dyDescent="0.2">
      <c r="A70" s="7">
        <v>67</v>
      </c>
      <c r="B70" s="16">
        <v>45299</v>
      </c>
      <c r="C70" s="15" t="s">
        <v>70</v>
      </c>
      <c r="D70" s="9"/>
      <c r="E70" s="9">
        <v>94500</v>
      </c>
      <c r="F70" s="8"/>
    </row>
    <row r="71" spans="1:6" ht="20.100000000000001" customHeight="1" x14ac:dyDescent="0.2">
      <c r="A71" s="7">
        <v>68</v>
      </c>
      <c r="B71" s="16">
        <v>45304</v>
      </c>
      <c r="C71" s="15" t="s">
        <v>174</v>
      </c>
      <c r="D71" s="9"/>
      <c r="E71" s="9">
        <v>1890000</v>
      </c>
      <c r="F71" s="8"/>
    </row>
    <row r="72" spans="1:6" ht="20.100000000000001" customHeight="1" x14ac:dyDescent="0.2">
      <c r="A72" s="7">
        <v>69</v>
      </c>
      <c r="B72" s="16">
        <v>45309</v>
      </c>
      <c r="C72" s="15" t="s">
        <v>26</v>
      </c>
      <c r="D72" s="9"/>
      <c r="E72" s="9">
        <v>51000</v>
      </c>
      <c r="F72" s="8"/>
    </row>
    <row r="73" spans="1:6" ht="20.100000000000001" customHeight="1" x14ac:dyDescent="0.2">
      <c r="A73" s="7">
        <v>70</v>
      </c>
      <c r="B73" s="16">
        <v>45314</v>
      </c>
      <c r="C73" s="15" t="s">
        <v>26</v>
      </c>
      <c r="D73" s="9"/>
      <c r="E73" s="9">
        <v>51000</v>
      </c>
      <c r="F73" s="8"/>
    </row>
    <row r="74" spans="1:6" ht="20.100000000000001" customHeight="1" x14ac:dyDescent="0.2">
      <c r="A74" s="7">
        <v>71</v>
      </c>
      <c r="B74" s="16">
        <v>45321</v>
      </c>
      <c r="C74" s="15" t="s">
        <v>26</v>
      </c>
      <c r="D74" s="9"/>
      <c r="E74" s="9">
        <v>54000</v>
      </c>
      <c r="F74" s="8"/>
    </row>
    <row r="75" spans="1:6" ht="20.100000000000001" customHeight="1" x14ac:dyDescent="0.2">
      <c r="A75" s="7">
        <v>72</v>
      </c>
      <c r="B75" s="16">
        <v>45329</v>
      </c>
      <c r="C75" s="15" t="s">
        <v>26</v>
      </c>
      <c r="D75" s="9"/>
      <c r="E75" s="9">
        <v>52000</v>
      </c>
      <c r="F75" s="8"/>
    </row>
    <row r="76" spans="1:6" ht="20.100000000000001" customHeight="1" x14ac:dyDescent="0.2">
      <c r="A76" s="7">
        <v>73</v>
      </c>
      <c r="B76" s="16">
        <v>45341</v>
      </c>
      <c r="C76" s="15" t="s">
        <v>26</v>
      </c>
      <c r="D76" s="9"/>
      <c r="E76" s="9">
        <v>52000</v>
      </c>
      <c r="F76" s="8"/>
    </row>
    <row r="77" spans="1:6" ht="20.100000000000001" customHeight="1" x14ac:dyDescent="0.2">
      <c r="A77" s="7">
        <v>74</v>
      </c>
      <c r="B77" s="16">
        <v>45348</v>
      </c>
      <c r="C77" s="15" t="s">
        <v>26</v>
      </c>
      <c r="D77" s="9"/>
      <c r="E77" s="9">
        <v>53000</v>
      </c>
      <c r="F77" s="8"/>
    </row>
    <row r="78" spans="1:6" ht="20.100000000000001" customHeight="1" x14ac:dyDescent="0.2">
      <c r="A78" s="7">
        <v>75</v>
      </c>
      <c r="B78" s="16">
        <v>45353</v>
      </c>
      <c r="C78" s="15" t="s">
        <v>26</v>
      </c>
      <c r="D78" s="9"/>
      <c r="E78" s="9">
        <v>50000</v>
      </c>
      <c r="F78" s="8"/>
    </row>
    <row r="79" spans="1:6" ht="20.100000000000001" customHeight="1" x14ac:dyDescent="0.2">
      <c r="A79" s="7">
        <v>76</v>
      </c>
      <c r="B79" s="16">
        <v>45359</v>
      </c>
      <c r="C79" s="15" t="s">
        <v>26</v>
      </c>
      <c r="D79" s="9"/>
      <c r="E79" s="9">
        <v>50000</v>
      </c>
      <c r="F79" s="8"/>
    </row>
    <row r="80" spans="1:6" ht="20.100000000000001" customHeight="1" x14ac:dyDescent="0.2">
      <c r="A80" s="7">
        <v>77</v>
      </c>
      <c r="B80" s="16">
        <v>45418</v>
      </c>
      <c r="C80" s="15" t="s">
        <v>26</v>
      </c>
      <c r="D80" s="9"/>
      <c r="E80" s="9">
        <v>52000</v>
      </c>
      <c r="F80" s="8"/>
    </row>
    <row r="81" spans="1:6" ht="20.100000000000001" customHeight="1" x14ac:dyDescent="0.2">
      <c r="A81" s="7">
        <v>78</v>
      </c>
      <c r="B81" s="16">
        <v>45423</v>
      </c>
      <c r="C81" s="15" t="s">
        <v>26</v>
      </c>
      <c r="D81" s="9"/>
      <c r="E81" s="9">
        <v>54000</v>
      </c>
      <c r="F81" s="8"/>
    </row>
    <row r="82" spans="1:6" ht="20.100000000000001" customHeight="1" x14ac:dyDescent="0.2">
      <c r="A82" s="7">
        <v>79</v>
      </c>
      <c r="B82" s="16">
        <v>45429</v>
      </c>
      <c r="C82" s="15" t="s">
        <v>26</v>
      </c>
      <c r="D82" s="9"/>
      <c r="E82" s="9">
        <v>50000</v>
      </c>
      <c r="F82" s="8"/>
    </row>
    <row r="83" spans="1:6" ht="20.100000000000001" customHeight="1" x14ac:dyDescent="0.2">
      <c r="A83" s="7">
        <v>80</v>
      </c>
      <c r="B83" s="16">
        <v>45509</v>
      </c>
      <c r="C83" s="15" t="s">
        <v>270</v>
      </c>
      <c r="D83" s="9"/>
      <c r="E83" s="9">
        <v>240000</v>
      </c>
      <c r="F83" s="8"/>
    </row>
    <row r="84" spans="1:6" ht="20.100000000000001" customHeight="1" x14ac:dyDescent="0.2">
      <c r="A84" s="7">
        <v>81</v>
      </c>
      <c r="B84" s="16">
        <v>45518</v>
      </c>
      <c r="C84" s="15" t="s">
        <v>86</v>
      </c>
      <c r="D84" s="9"/>
      <c r="E84" s="9">
        <v>825000</v>
      </c>
      <c r="F84" s="8"/>
    </row>
    <row r="85" spans="1:6" ht="20.100000000000001" customHeight="1" x14ac:dyDescent="0.2">
      <c r="A85" s="7">
        <v>82</v>
      </c>
      <c r="B85" s="16">
        <v>45527</v>
      </c>
      <c r="C85" s="15" t="s">
        <v>58</v>
      </c>
      <c r="D85" s="9"/>
      <c r="E85" s="9">
        <v>580000</v>
      </c>
      <c r="F85" s="8"/>
    </row>
    <row r="86" spans="1:6" ht="20.100000000000001" customHeight="1" x14ac:dyDescent="0.2">
      <c r="A86" s="7">
        <v>83</v>
      </c>
      <c r="B86" s="16">
        <v>45527</v>
      </c>
      <c r="C86" s="15" t="s">
        <v>26</v>
      </c>
      <c r="D86" s="9"/>
      <c r="E86" s="9">
        <v>55000</v>
      </c>
      <c r="F86" s="8"/>
    </row>
    <row r="87" spans="1:6" ht="20.100000000000001" customHeight="1" x14ac:dyDescent="0.2">
      <c r="A87" s="7">
        <v>84</v>
      </c>
      <c r="B87" s="16">
        <v>45530</v>
      </c>
      <c r="C87" s="15" t="s">
        <v>29</v>
      </c>
      <c r="D87" s="9"/>
      <c r="E87" s="9">
        <v>40000</v>
      </c>
      <c r="F87" s="8"/>
    </row>
    <row r="88" spans="1:6" ht="20.100000000000001" customHeight="1" x14ac:dyDescent="0.2">
      <c r="A88" s="7">
        <v>85</v>
      </c>
      <c r="B88" s="16">
        <v>45547</v>
      </c>
      <c r="C88" s="15" t="s">
        <v>29</v>
      </c>
      <c r="D88" s="9"/>
      <c r="E88" s="9">
        <v>30000</v>
      </c>
      <c r="F88" s="8"/>
    </row>
    <row r="89" spans="1:6" ht="20.100000000000001" customHeight="1" x14ac:dyDescent="0.2">
      <c r="A89" s="7">
        <v>86</v>
      </c>
      <c r="B89" s="16">
        <v>45548</v>
      </c>
      <c r="C89" s="15" t="s">
        <v>292</v>
      </c>
      <c r="D89" s="9"/>
      <c r="E89" s="9">
        <v>320000</v>
      </c>
      <c r="F89" s="8"/>
    </row>
    <row r="90" spans="1:6" ht="20.100000000000001" customHeight="1" x14ac:dyDescent="0.2">
      <c r="A90" s="7">
        <v>87</v>
      </c>
      <c r="B90" s="16">
        <v>45577</v>
      </c>
      <c r="C90" s="15"/>
      <c r="D90" s="9">
        <v>5000000</v>
      </c>
      <c r="E90" s="9"/>
      <c r="F90" s="8"/>
    </row>
    <row r="91" spans="1:6" ht="20.100000000000001" customHeight="1" x14ac:dyDescent="0.2">
      <c r="A91" s="7">
        <v>88</v>
      </c>
      <c r="B91" s="16"/>
      <c r="C91" s="15"/>
      <c r="D91" s="9"/>
      <c r="E91" s="9"/>
      <c r="F91" s="8"/>
    </row>
    <row r="92" spans="1:6" ht="20.100000000000001" customHeight="1" x14ac:dyDescent="0.2">
      <c r="A92" s="7">
        <v>89</v>
      </c>
      <c r="B92" s="16"/>
      <c r="C92" s="15"/>
      <c r="D92" s="9"/>
      <c r="E92" s="9"/>
      <c r="F92" s="8"/>
    </row>
    <row r="93" spans="1:6" ht="20.100000000000001" customHeight="1" x14ac:dyDescent="0.2">
      <c r="A93" s="7">
        <v>90</v>
      </c>
      <c r="B93" s="16"/>
      <c r="C93" s="15"/>
      <c r="D93" s="9"/>
      <c r="E93" s="9"/>
      <c r="F93" s="8"/>
    </row>
    <row r="94" spans="1:6" ht="20.100000000000001" customHeight="1" x14ac:dyDescent="0.2">
      <c r="A94" s="7">
        <v>91</v>
      </c>
      <c r="B94" s="16"/>
      <c r="C94" s="15"/>
      <c r="D94" s="9"/>
      <c r="E94" s="9"/>
      <c r="F94" s="8"/>
    </row>
    <row r="95" spans="1:6" ht="20.100000000000001" customHeight="1" x14ac:dyDescent="0.2">
      <c r="D95" s="12">
        <f>SUM(D4:D94)</f>
        <v>27000000</v>
      </c>
      <c r="E95" s="12">
        <f>SUM(E4:E94)</f>
        <v>23633600</v>
      </c>
      <c r="F95" s="12">
        <f>D95-E95</f>
        <v>3366400</v>
      </c>
    </row>
    <row r="96" spans="1: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3073-0B28-44E4-A775-A2E0EAA0F672}">
  <dimension ref="A1:H470"/>
  <sheetViews>
    <sheetView workbookViewId="0">
      <selection activeCell="H1" sqref="H1"/>
    </sheetView>
  </sheetViews>
  <sheetFormatPr defaultRowHeight="11.25" x14ac:dyDescent="0.2"/>
  <cols>
    <col min="1" max="1" width="4.85546875" style="6" customWidth="1"/>
    <col min="2" max="2" width="22.42578125" style="6" bestFit="1" customWidth="1"/>
    <col min="3" max="3" width="31.28515625" style="6" bestFit="1" customWidth="1"/>
    <col min="4" max="6" width="16.85546875" style="6" customWidth="1"/>
    <col min="7" max="7" width="18.7109375" style="6" customWidth="1"/>
    <col min="8" max="8" width="19" style="6" customWidth="1"/>
    <col min="9" max="9" width="18.5703125" style="6" customWidth="1"/>
    <col min="10" max="16384" width="9.140625" style="6"/>
  </cols>
  <sheetData>
    <row r="1" spans="1:6" ht="20.100000000000001" customHeight="1" x14ac:dyDescent="0.25">
      <c r="B1" s="29" t="s">
        <v>88</v>
      </c>
    </row>
    <row r="2" spans="1:6" ht="20.100000000000001" customHeight="1" x14ac:dyDescent="0.2"/>
    <row r="3" spans="1:6" ht="20.100000000000001" customHeight="1" x14ac:dyDescent="0.2">
      <c r="A3" s="13" t="s">
        <v>4</v>
      </c>
      <c r="B3" s="13" t="s">
        <v>19</v>
      </c>
      <c r="C3" s="13" t="s">
        <v>20</v>
      </c>
      <c r="D3" s="13" t="s">
        <v>23</v>
      </c>
      <c r="E3" s="13" t="s">
        <v>18</v>
      </c>
      <c r="F3" s="13" t="s">
        <v>24</v>
      </c>
    </row>
    <row r="4" spans="1:6" ht="20.100000000000001" customHeight="1" x14ac:dyDescent="0.2">
      <c r="A4" s="21">
        <v>1</v>
      </c>
      <c r="B4" s="16">
        <v>44914</v>
      </c>
      <c r="C4" s="15" t="s">
        <v>78</v>
      </c>
      <c r="D4" s="9"/>
      <c r="E4" s="9">
        <f>870000+68000</f>
        <v>938000</v>
      </c>
      <c r="F4" s="20"/>
    </row>
    <row r="5" spans="1:6" ht="20.100000000000001" customHeight="1" x14ac:dyDescent="0.2">
      <c r="A5" s="21">
        <v>2</v>
      </c>
      <c r="B5" s="16">
        <v>44926</v>
      </c>
      <c r="C5" s="15" t="s">
        <v>86</v>
      </c>
      <c r="D5" s="9"/>
      <c r="E5" s="9">
        <v>870000</v>
      </c>
      <c r="F5" s="20"/>
    </row>
    <row r="6" spans="1:6" ht="20.100000000000001" customHeight="1" x14ac:dyDescent="0.2">
      <c r="A6" s="7">
        <v>3</v>
      </c>
      <c r="B6" s="16">
        <v>44936</v>
      </c>
      <c r="C6" s="15" t="s">
        <v>86</v>
      </c>
      <c r="D6" s="9"/>
      <c r="E6" s="9">
        <v>870000</v>
      </c>
      <c r="F6" s="9"/>
    </row>
    <row r="7" spans="1:6" ht="20.100000000000001" customHeight="1" x14ac:dyDescent="0.2">
      <c r="A7" s="7">
        <v>4</v>
      </c>
      <c r="B7" s="16">
        <v>44944</v>
      </c>
      <c r="C7" s="15" t="s">
        <v>47</v>
      </c>
      <c r="D7" s="9"/>
      <c r="E7" s="9">
        <v>1160000</v>
      </c>
      <c r="F7" s="9"/>
    </row>
    <row r="8" spans="1:6" ht="20.100000000000001" customHeight="1" x14ac:dyDescent="0.2">
      <c r="A8" s="7">
        <v>5</v>
      </c>
      <c r="B8" s="16">
        <v>44951</v>
      </c>
      <c r="C8" s="15"/>
      <c r="D8" s="9">
        <v>2000000</v>
      </c>
      <c r="E8" s="9"/>
      <c r="F8" s="9"/>
    </row>
    <row r="9" spans="1:6" ht="20.100000000000001" customHeight="1" x14ac:dyDescent="0.2">
      <c r="A9" s="7">
        <v>6</v>
      </c>
      <c r="B9" s="16">
        <v>44952</v>
      </c>
      <c r="C9" s="15" t="s">
        <v>86</v>
      </c>
      <c r="D9" s="9"/>
      <c r="E9" s="9">
        <v>870000</v>
      </c>
      <c r="F9" s="9"/>
    </row>
    <row r="10" spans="1:6" ht="20.100000000000001" customHeight="1" x14ac:dyDescent="0.2">
      <c r="A10" s="7">
        <v>7</v>
      </c>
      <c r="B10" s="16">
        <v>44963</v>
      </c>
      <c r="C10" s="15" t="s">
        <v>86</v>
      </c>
      <c r="D10" s="9"/>
      <c r="E10" s="9">
        <v>870000</v>
      </c>
      <c r="F10" s="9"/>
    </row>
    <row r="11" spans="1:6" ht="20.100000000000001" customHeight="1" x14ac:dyDescent="0.2">
      <c r="A11" s="7">
        <v>8</v>
      </c>
      <c r="B11" s="16">
        <v>44973</v>
      </c>
      <c r="C11" s="15" t="s">
        <v>86</v>
      </c>
      <c r="D11" s="9"/>
      <c r="E11" s="9">
        <v>870000</v>
      </c>
      <c r="F11" s="9"/>
    </row>
    <row r="12" spans="1:6" ht="20.100000000000001" customHeight="1" x14ac:dyDescent="0.2">
      <c r="A12" s="7">
        <v>9</v>
      </c>
      <c r="B12" s="16">
        <v>44981</v>
      </c>
      <c r="C12" s="15" t="s">
        <v>86</v>
      </c>
      <c r="D12" s="9"/>
      <c r="E12" s="9">
        <v>870000</v>
      </c>
      <c r="F12" s="9"/>
    </row>
    <row r="13" spans="1:6" ht="20.100000000000001" customHeight="1" x14ac:dyDescent="0.2">
      <c r="A13" s="7">
        <v>10</v>
      </c>
      <c r="B13" s="16">
        <v>44993</v>
      </c>
      <c r="C13" s="15" t="s">
        <v>58</v>
      </c>
      <c r="D13" s="9"/>
      <c r="E13" s="9">
        <v>580000</v>
      </c>
      <c r="F13" s="9"/>
    </row>
    <row r="14" spans="1:6" ht="20.100000000000001" customHeight="1" x14ac:dyDescent="0.2">
      <c r="A14" s="7">
        <v>11</v>
      </c>
      <c r="B14" s="16">
        <v>45014</v>
      </c>
      <c r="C14" s="15"/>
      <c r="D14" s="9">
        <v>3000000</v>
      </c>
      <c r="E14" s="9"/>
      <c r="F14" s="9"/>
    </row>
    <row r="15" spans="1:6" ht="20.100000000000001" customHeight="1" x14ac:dyDescent="0.2">
      <c r="A15" s="7">
        <v>12</v>
      </c>
      <c r="B15" s="16">
        <v>45091</v>
      </c>
      <c r="C15" s="15" t="s">
        <v>103</v>
      </c>
      <c r="D15" s="9"/>
      <c r="E15" s="9">
        <v>290000</v>
      </c>
      <c r="F15" s="9"/>
    </row>
    <row r="16" spans="1:6" ht="20.100000000000001" customHeight="1" x14ac:dyDescent="0.2">
      <c r="A16" s="7">
        <v>13</v>
      </c>
      <c r="B16" s="16">
        <v>45099</v>
      </c>
      <c r="C16" s="15" t="s">
        <v>118</v>
      </c>
      <c r="D16" s="9"/>
      <c r="E16" s="9">
        <v>3400000</v>
      </c>
      <c r="F16" s="9"/>
    </row>
    <row r="17" spans="1:6" ht="20.100000000000001" customHeight="1" x14ac:dyDescent="0.2">
      <c r="A17" s="7">
        <v>14</v>
      </c>
      <c r="B17" s="16">
        <v>45105</v>
      </c>
      <c r="C17" s="15" t="s">
        <v>26</v>
      </c>
      <c r="D17" s="9"/>
      <c r="E17" s="9">
        <v>45000</v>
      </c>
      <c r="F17" s="9"/>
    </row>
    <row r="18" spans="1:6" ht="20.100000000000001" customHeight="1" x14ac:dyDescent="0.2">
      <c r="A18" s="7">
        <v>15</v>
      </c>
      <c r="B18" s="16">
        <v>45113</v>
      </c>
      <c r="C18" s="15"/>
      <c r="D18" s="9">
        <v>10000000</v>
      </c>
      <c r="E18" s="9"/>
      <c r="F18" s="9"/>
    </row>
    <row r="19" spans="1:6" ht="20.100000000000001" customHeight="1" x14ac:dyDescent="0.2">
      <c r="A19" s="7">
        <v>16</v>
      </c>
      <c r="B19" s="16">
        <v>45114</v>
      </c>
      <c r="C19" s="15" t="s">
        <v>119</v>
      </c>
      <c r="D19" s="9"/>
      <c r="E19" s="9">
        <v>197000</v>
      </c>
      <c r="F19" s="9"/>
    </row>
    <row r="20" spans="1:6" ht="20.100000000000001" customHeight="1" x14ac:dyDescent="0.2">
      <c r="A20" s="7">
        <v>17</v>
      </c>
      <c r="B20" s="16">
        <v>45117</v>
      </c>
      <c r="C20" s="15" t="s">
        <v>26</v>
      </c>
      <c r="D20" s="9"/>
      <c r="E20" s="9">
        <v>46000</v>
      </c>
      <c r="F20" s="9"/>
    </row>
    <row r="21" spans="1:6" ht="20.100000000000001" customHeight="1" x14ac:dyDescent="0.2">
      <c r="A21" s="7">
        <v>18</v>
      </c>
      <c r="B21" s="16">
        <v>45119</v>
      </c>
      <c r="C21" s="15" t="s">
        <v>26</v>
      </c>
      <c r="D21" s="9"/>
      <c r="E21" s="9">
        <v>43000</v>
      </c>
      <c r="F21" s="9"/>
    </row>
    <row r="22" spans="1:6" ht="20.100000000000001" customHeight="1" x14ac:dyDescent="0.2">
      <c r="A22" s="7">
        <v>19</v>
      </c>
      <c r="B22" s="16">
        <v>45121</v>
      </c>
      <c r="C22" s="15" t="s">
        <v>118</v>
      </c>
      <c r="D22" s="9"/>
      <c r="E22" s="9">
        <v>3400000</v>
      </c>
      <c r="F22" s="9"/>
    </row>
    <row r="23" spans="1:6" ht="20.100000000000001" customHeight="1" x14ac:dyDescent="0.2">
      <c r="A23" s="7">
        <v>20</v>
      </c>
      <c r="B23" s="16">
        <v>45122</v>
      </c>
      <c r="C23" s="15" t="s">
        <v>26</v>
      </c>
      <c r="D23" s="9"/>
      <c r="E23" s="9">
        <v>46000</v>
      </c>
      <c r="F23" s="9"/>
    </row>
    <row r="24" spans="1:6" ht="20.100000000000001" customHeight="1" x14ac:dyDescent="0.2">
      <c r="A24" s="7">
        <v>21</v>
      </c>
      <c r="B24" s="16">
        <v>45122</v>
      </c>
      <c r="C24" s="15" t="s">
        <v>58</v>
      </c>
      <c r="D24" s="9"/>
      <c r="E24" s="9">
        <v>580000</v>
      </c>
      <c r="F24" s="9"/>
    </row>
    <row r="25" spans="1:6" ht="20.100000000000001" customHeight="1" x14ac:dyDescent="0.2">
      <c r="A25" s="7">
        <v>22</v>
      </c>
      <c r="B25" s="16">
        <v>45125</v>
      </c>
      <c r="C25" s="15" t="s">
        <v>112</v>
      </c>
      <c r="D25" s="9"/>
      <c r="E25" s="9">
        <v>105000</v>
      </c>
      <c r="F25" s="9"/>
    </row>
    <row r="26" spans="1:6" ht="20.100000000000001" customHeight="1" x14ac:dyDescent="0.2">
      <c r="A26" s="7">
        <v>23</v>
      </c>
      <c r="B26" s="16">
        <v>45145</v>
      </c>
      <c r="C26" s="15" t="s">
        <v>47</v>
      </c>
      <c r="D26" s="9"/>
      <c r="E26" s="9">
        <v>1160000</v>
      </c>
      <c r="F26" s="9"/>
    </row>
    <row r="27" spans="1:6" ht="20.100000000000001" customHeight="1" x14ac:dyDescent="0.2">
      <c r="A27" s="7">
        <v>24</v>
      </c>
      <c r="B27" s="16">
        <v>45156</v>
      </c>
      <c r="C27" s="15" t="s">
        <v>121</v>
      </c>
      <c r="D27" s="9"/>
      <c r="E27" s="9">
        <v>101000</v>
      </c>
      <c r="F27" s="9"/>
    </row>
    <row r="28" spans="1:6" ht="20.100000000000001" customHeight="1" x14ac:dyDescent="0.2">
      <c r="A28" s="7">
        <v>25</v>
      </c>
      <c r="B28" s="16">
        <v>45159</v>
      </c>
      <c r="C28" s="15" t="s">
        <v>122</v>
      </c>
      <c r="D28" s="9"/>
      <c r="E28" s="9">
        <v>1050000</v>
      </c>
      <c r="F28" s="9"/>
    </row>
    <row r="29" spans="1:6" ht="20.100000000000001" customHeight="1" x14ac:dyDescent="0.2">
      <c r="A29" s="7">
        <v>26</v>
      </c>
      <c r="B29" s="16">
        <v>45167</v>
      </c>
      <c r="C29" s="15" t="s">
        <v>129</v>
      </c>
      <c r="D29" s="9"/>
      <c r="E29" s="9">
        <f>152000+190200</f>
        <v>342200</v>
      </c>
      <c r="F29" s="9"/>
    </row>
    <row r="30" spans="1:6" ht="20.100000000000001" customHeight="1" x14ac:dyDescent="0.2">
      <c r="A30" s="7">
        <v>27</v>
      </c>
      <c r="B30" s="16">
        <v>45170</v>
      </c>
      <c r="C30" s="15" t="s">
        <v>127</v>
      </c>
      <c r="D30" s="9"/>
      <c r="E30" s="9">
        <v>3894400</v>
      </c>
      <c r="F30" s="9"/>
    </row>
    <row r="31" spans="1:6" ht="20.100000000000001" customHeight="1" x14ac:dyDescent="0.2">
      <c r="A31" s="7">
        <v>28</v>
      </c>
      <c r="B31" s="16">
        <v>45176</v>
      </c>
      <c r="C31" s="15"/>
      <c r="D31" s="9">
        <v>10000000</v>
      </c>
      <c r="E31" s="9"/>
      <c r="F31" s="9"/>
    </row>
    <row r="32" spans="1:6" ht="20.100000000000001" customHeight="1" x14ac:dyDescent="0.2">
      <c r="A32" s="7">
        <v>29</v>
      </c>
      <c r="B32" s="16">
        <v>45177</v>
      </c>
      <c r="C32" s="15" t="s">
        <v>128</v>
      </c>
      <c r="D32" s="9"/>
      <c r="E32" s="9">
        <v>109000</v>
      </c>
      <c r="F32" s="9"/>
    </row>
    <row r="33" spans="1:6" ht="20.100000000000001" customHeight="1" x14ac:dyDescent="0.2">
      <c r="A33" s="7">
        <v>30</v>
      </c>
      <c r="B33" s="16">
        <v>45182</v>
      </c>
      <c r="C33" s="15" t="s">
        <v>26</v>
      </c>
      <c r="D33" s="9"/>
      <c r="E33" s="9">
        <v>56000</v>
      </c>
      <c r="F33" s="9"/>
    </row>
    <row r="34" spans="1:6" ht="20.100000000000001" customHeight="1" x14ac:dyDescent="0.2">
      <c r="A34" s="7">
        <v>31</v>
      </c>
      <c r="B34" s="16">
        <v>45185</v>
      </c>
      <c r="C34" s="15" t="s">
        <v>26</v>
      </c>
      <c r="D34" s="9"/>
      <c r="E34" s="9">
        <v>54000</v>
      </c>
      <c r="F34" s="9"/>
    </row>
    <row r="35" spans="1:6" ht="20.100000000000001" customHeight="1" x14ac:dyDescent="0.2">
      <c r="A35" s="7">
        <v>32</v>
      </c>
      <c r="B35" s="16">
        <v>45189</v>
      </c>
      <c r="C35" s="15" t="s">
        <v>133</v>
      </c>
      <c r="D35" s="9"/>
      <c r="E35" s="9">
        <v>1746000</v>
      </c>
      <c r="F35" s="9"/>
    </row>
    <row r="36" spans="1:6" ht="20.100000000000001" customHeight="1" x14ac:dyDescent="0.2">
      <c r="A36" s="7">
        <v>33</v>
      </c>
      <c r="B36" s="16">
        <v>45191</v>
      </c>
      <c r="C36" s="15" t="s">
        <v>134</v>
      </c>
      <c r="D36" s="9"/>
      <c r="E36" s="9">
        <v>702000</v>
      </c>
      <c r="F36" s="9"/>
    </row>
    <row r="37" spans="1:6" ht="20.100000000000001" customHeight="1" x14ac:dyDescent="0.2">
      <c r="A37" s="7">
        <v>34</v>
      </c>
      <c r="B37" s="16">
        <v>45196</v>
      </c>
      <c r="C37" s="15" t="s">
        <v>135</v>
      </c>
      <c r="D37" s="9"/>
      <c r="E37" s="9">
        <v>4579551</v>
      </c>
      <c r="F37" s="9"/>
    </row>
    <row r="38" spans="1:6" ht="20.100000000000001" customHeight="1" x14ac:dyDescent="0.2">
      <c r="A38" s="7">
        <v>35</v>
      </c>
      <c r="B38" s="16">
        <v>45199</v>
      </c>
      <c r="C38" s="15"/>
      <c r="D38" s="9">
        <v>10000000</v>
      </c>
      <c r="E38" s="9"/>
      <c r="F38" s="9"/>
    </row>
    <row r="39" spans="1:6" ht="20.100000000000001" customHeight="1" x14ac:dyDescent="0.2">
      <c r="A39" s="7">
        <v>36</v>
      </c>
      <c r="B39" s="16">
        <v>45201</v>
      </c>
      <c r="C39" s="15" t="s">
        <v>139</v>
      </c>
      <c r="D39" s="9"/>
      <c r="E39" s="9">
        <v>84000</v>
      </c>
      <c r="F39" s="9"/>
    </row>
    <row r="40" spans="1:6" ht="20.100000000000001" customHeight="1" x14ac:dyDescent="0.2">
      <c r="A40" s="7">
        <v>37</v>
      </c>
      <c r="B40" s="16">
        <v>45203</v>
      </c>
      <c r="C40" s="15" t="s">
        <v>140</v>
      </c>
      <c r="D40" s="9"/>
      <c r="E40" s="9">
        <v>986000</v>
      </c>
      <c r="F40" s="9"/>
    </row>
    <row r="41" spans="1:6" ht="20.100000000000001" customHeight="1" x14ac:dyDescent="0.2">
      <c r="A41" s="7">
        <v>38</v>
      </c>
      <c r="B41" s="16">
        <v>45204</v>
      </c>
      <c r="C41" s="15" t="s">
        <v>141</v>
      </c>
      <c r="D41" s="9"/>
      <c r="E41" s="9">
        <v>344500</v>
      </c>
      <c r="F41" s="9"/>
    </row>
    <row r="42" spans="1:6" ht="20.100000000000001" customHeight="1" x14ac:dyDescent="0.2">
      <c r="A42" s="7">
        <v>39</v>
      </c>
      <c r="B42" s="16">
        <v>45208</v>
      </c>
      <c r="C42" s="15" t="s">
        <v>142</v>
      </c>
      <c r="D42" s="9"/>
      <c r="E42" s="9">
        <v>637700</v>
      </c>
      <c r="F42" s="9"/>
    </row>
    <row r="43" spans="1:6" ht="20.100000000000001" customHeight="1" x14ac:dyDescent="0.2">
      <c r="A43" s="7">
        <v>40</v>
      </c>
      <c r="B43" s="16">
        <v>45213</v>
      </c>
      <c r="C43" s="15" t="s">
        <v>143</v>
      </c>
      <c r="D43" s="9"/>
      <c r="E43" s="9">
        <v>1700000</v>
      </c>
      <c r="F43" s="9"/>
    </row>
    <row r="44" spans="1:6" ht="20.100000000000001" customHeight="1" x14ac:dyDescent="0.2">
      <c r="A44" s="7">
        <v>41</v>
      </c>
      <c r="B44" s="16">
        <v>45220</v>
      </c>
      <c r="C44" s="15" t="s">
        <v>144</v>
      </c>
      <c r="D44" s="9"/>
      <c r="E44" s="9">
        <v>816800</v>
      </c>
      <c r="F44" s="9"/>
    </row>
    <row r="45" spans="1:6" ht="20.100000000000001" customHeight="1" x14ac:dyDescent="0.2">
      <c r="A45" s="7">
        <v>42</v>
      </c>
      <c r="B45" s="16">
        <v>45222</v>
      </c>
      <c r="C45" s="15" t="s">
        <v>145</v>
      </c>
      <c r="D45" s="9"/>
      <c r="E45" s="9">
        <v>1869000</v>
      </c>
      <c r="F45" s="9"/>
    </row>
    <row r="46" spans="1:6" ht="20.100000000000001" customHeight="1" x14ac:dyDescent="0.2">
      <c r="A46" s="7">
        <v>43</v>
      </c>
      <c r="B46" s="16">
        <v>45226</v>
      </c>
      <c r="C46" s="15" t="s">
        <v>146</v>
      </c>
      <c r="D46" s="9"/>
      <c r="E46" s="9">
        <v>4014402</v>
      </c>
      <c r="F46" s="9"/>
    </row>
    <row r="47" spans="1:6" ht="20.100000000000001" customHeight="1" x14ac:dyDescent="0.2">
      <c r="A47" s="7">
        <v>44</v>
      </c>
      <c r="B47" s="16">
        <v>45227</v>
      </c>
      <c r="C47" s="15"/>
      <c r="D47" s="9">
        <v>5000000</v>
      </c>
      <c r="E47" s="9"/>
      <c r="F47" s="9"/>
    </row>
    <row r="48" spans="1:6" ht="20.100000000000001" customHeight="1" x14ac:dyDescent="0.2">
      <c r="A48" s="7">
        <v>45</v>
      </c>
      <c r="B48" s="16">
        <v>45229</v>
      </c>
      <c r="C48" s="15" t="s">
        <v>132</v>
      </c>
      <c r="D48" s="9"/>
      <c r="E48" s="9">
        <v>1861000</v>
      </c>
      <c r="F48" s="9"/>
    </row>
    <row r="49" spans="1:6" ht="20.100000000000001" customHeight="1" x14ac:dyDescent="0.2">
      <c r="A49" s="7">
        <v>46</v>
      </c>
      <c r="B49" s="16">
        <v>45234</v>
      </c>
      <c r="C49" s="15" t="s">
        <v>147</v>
      </c>
      <c r="D49" s="9"/>
      <c r="E49" s="9">
        <v>1799000</v>
      </c>
      <c r="F49" s="9"/>
    </row>
    <row r="50" spans="1:6" ht="20.100000000000001" customHeight="1" x14ac:dyDescent="0.2">
      <c r="A50" s="7">
        <v>47</v>
      </c>
      <c r="B50" s="16">
        <v>45237</v>
      </c>
      <c r="C50" s="15"/>
      <c r="D50" s="9">
        <v>5000000</v>
      </c>
      <c r="E50" s="9"/>
      <c r="F50" s="9"/>
    </row>
    <row r="51" spans="1:6" ht="20.100000000000001" customHeight="1" x14ac:dyDescent="0.2">
      <c r="A51" s="7">
        <v>48</v>
      </c>
      <c r="B51" s="16">
        <v>45238</v>
      </c>
      <c r="C51" s="15" t="s">
        <v>37</v>
      </c>
      <c r="D51" s="9"/>
      <c r="E51" s="9">
        <v>149000</v>
      </c>
      <c r="F51" s="9"/>
    </row>
    <row r="52" spans="1:6" ht="20.100000000000001" customHeight="1" x14ac:dyDescent="0.2">
      <c r="A52" s="7">
        <v>49</v>
      </c>
      <c r="B52" s="16">
        <v>45241</v>
      </c>
      <c r="C52" s="15" t="s">
        <v>149</v>
      </c>
      <c r="D52" s="9"/>
      <c r="E52" s="9">
        <v>214000</v>
      </c>
      <c r="F52" s="9"/>
    </row>
    <row r="53" spans="1:6" ht="20.100000000000001" customHeight="1" x14ac:dyDescent="0.2">
      <c r="A53" s="7">
        <v>50</v>
      </c>
      <c r="B53" s="16">
        <v>45243</v>
      </c>
      <c r="C53" s="15" t="s">
        <v>150</v>
      </c>
      <c r="D53" s="9"/>
      <c r="E53" s="9">
        <v>126000</v>
      </c>
      <c r="F53" s="9"/>
    </row>
    <row r="54" spans="1:6" ht="20.100000000000001" customHeight="1" x14ac:dyDescent="0.2">
      <c r="A54" s="7">
        <v>51</v>
      </c>
      <c r="B54" s="16">
        <v>45244</v>
      </c>
      <c r="C54" s="15" t="s">
        <v>152</v>
      </c>
      <c r="D54" s="9"/>
      <c r="E54" s="9">
        <v>243900</v>
      </c>
      <c r="F54" s="9"/>
    </row>
    <row r="55" spans="1:6" ht="20.100000000000001" customHeight="1" x14ac:dyDescent="0.2">
      <c r="A55" s="7">
        <v>52</v>
      </c>
      <c r="B55" s="16">
        <v>45248</v>
      </c>
      <c r="C55" s="15" t="s">
        <v>151</v>
      </c>
      <c r="D55" s="9"/>
      <c r="E55" s="9">
        <v>2018000</v>
      </c>
      <c r="F55" s="9"/>
    </row>
    <row r="56" spans="1:6" ht="20.100000000000001" customHeight="1" x14ac:dyDescent="0.2">
      <c r="A56" s="7">
        <v>53</v>
      </c>
      <c r="B56" s="16">
        <v>45253</v>
      </c>
      <c r="C56" s="15" t="s">
        <v>153</v>
      </c>
      <c r="D56" s="9"/>
      <c r="E56" s="9">
        <v>288600</v>
      </c>
      <c r="F56" s="9"/>
    </row>
    <row r="57" spans="1:6" ht="20.100000000000001" customHeight="1" x14ac:dyDescent="0.2">
      <c r="A57" s="7">
        <v>54</v>
      </c>
      <c r="B57" s="16">
        <v>45253</v>
      </c>
      <c r="C57" s="15" t="s">
        <v>154</v>
      </c>
      <c r="D57" s="9"/>
      <c r="E57" s="9">
        <v>2395402</v>
      </c>
      <c r="F57" s="9"/>
    </row>
    <row r="58" spans="1:6" ht="20.100000000000001" customHeight="1" x14ac:dyDescent="0.2">
      <c r="A58" s="7">
        <v>55</v>
      </c>
      <c r="B58" s="16">
        <v>45258</v>
      </c>
      <c r="C58" s="15"/>
      <c r="D58" s="9">
        <v>10000000</v>
      </c>
      <c r="E58" s="9"/>
      <c r="F58" s="9"/>
    </row>
    <row r="59" spans="1:6" ht="20.100000000000001" customHeight="1" x14ac:dyDescent="0.2">
      <c r="A59" s="7">
        <v>56</v>
      </c>
      <c r="B59" s="16">
        <v>45261</v>
      </c>
      <c r="C59" s="15" t="s">
        <v>155</v>
      </c>
      <c r="D59" s="9"/>
      <c r="E59" s="9">
        <v>992000</v>
      </c>
      <c r="F59" s="9"/>
    </row>
    <row r="60" spans="1:6" ht="20.100000000000001" customHeight="1" x14ac:dyDescent="0.2">
      <c r="A60" s="7">
        <v>57</v>
      </c>
      <c r="B60" s="16">
        <v>45265</v>
      </c>
      <c r="C60" s="15" t="s">
        <v>70</v>
      </c>
      <c r="D60" s="9"/>
      <c r="E60" s="9">
        <v>161000</v>
      </c>
      <c r="F60" s="9"/>
    </row>
    <row r="61" spans="1:6" ht="20.100000000000001" customHeight="1" x14ac:dyDescent="0.2">
      <c r="A61" s="7">
        <v>58</v>
      </c>
      <c r="B61" s="16">
        <v>45265</v>
      </c>
      <c r="C61" s="15" t="s">
        <v>160</v>
      </c>
      <c r="D61" s="9"/>
      <c r="E61" s="9">
        <v>850000</v>
      </c>
      <c r="F61" s="9"/>
    </row>
    <row r="62" spans="1:6" ht="20.100000000000001" customHeight="1" x14ac:dyDescent="0.2">
      <c r="A62" s="7">
        <v>59</v>
      </c>
      <c r="B62" s="16">
        <v>45268</v>
      </c>
      <c r="C62" s="15" t="s">
        <v>58</v>
      </c>
      <c r="D62" s="9"/>
      <c r="E62" s="9">
        <v>580000</v>
      </c>
      <c r="F62" s="9"/>
    </row>
    <row r="63" spans="1:6" ht="20.100000000000001" customHeight="1" x14ac:dyDescent="0.2">
      <c r="A63" s="7">
        <v>60</v>
      </c>
      <c r="B63" s="16">
        <v>45271</v>
      </c>
      <c r="C63" s="15" t="s">
        <v>161</v>
      </c>
      <c r="D63" s="9"/>
      <c r="E63" s="9">
        <v>171000</v>
      </c>
      <c r="F63" s="9"/>
    </row>
    <row r="64" spans="1:6" ht="20.100000000000001" customHeight="1" x14ac:dyDescent="0.2">
      <c r="A64" s="7">
        <v>61</v>
      </c>
      <c r="B64" s="16">
        <v>45271</v>
      </c>
      <c r="C64" s="15" t="s">
        <v>162</v>
      </c>
      <c r="D64" s="9"/>
      <c r="E64" s="9">
        <v>842402</v>
      </c>
      <c r="F64" s="9"/>
    </row>
    <row r="65" spans="1:8" ht="20.100000000000001" customHeight="1" x14ac:dyDescent="0.2">
      <c r="A65" s="7">
        <v>62</v>
      </c>
      <c r="B65" s="16">
        <v>45272</v>
      </c>
      <c r="C65" s="15" t="s">
        <v>29</v>
      </c>
      <c r="D65" s="9"/>
      <c r="E65" s="9">
        <v>105500</v>
      </c>
      <c r="F65" s="9"/>
    </row>
    <row r="66" spans="1:8" ht="20.100000000000001" customHeight="1" x14ac:dyDescent="0.2">
      <c r="A66" s="7">
        <v>63</v>
      </c>
      <c r="B66" s="16">
        <v>45274</v>
      </c>
      <c r="C66" s="15" t="s">
        <v>47</v>
      </c>
      <c r="D66" s="9"/>
      <c r="E66" s="9">
        <v>1160000</v>
      </c>
      <c r="F66" s="9"/>
    </row>
    <row r="67" spans="1:8" ht="20.100000000000001" customHeight="1" x14ac:dyDescent="0.2">
      <c r="A67" s="7">
        <v>64</v>
      </c>
      <c r="B67" s="16">
        <v>45278</v>
      </c>
      <c r="C67" s="15" t="s">
        <v>26</v>
      </c>
      <c r="D67" s="9"/>
      <c r="E67" s="9">
        <v>54000</v>
      </c>
      <c r="F67" s="9"/>
    </row>
    <row r="68" spans="1:8" ht="20.100000000000001" customHeight="1" x14ac:dyDescent="0.2">
      <c r="A68" s="7">
        <v>65</v>
      </c>
      <c r="B68" s="16">
        <v>45280</v>
      </c>
      <c r="C68" s="15" t="s">
        <v>27</v>
      </c>
      <c r="D68" s="9"/>
      <c r="E68" s="9">
        <v>74000</v>
      </c>
      <c r="F68" s="9"/>
    </row>
    <row r="69" spans="1:8" ht="20.100000000000001" customHeight="1" x14ac:dyDescent="0.2">
      <c r="A69" s="7">
        <v>66</v>
      </c>
      <c r="B69" s="16">
        <v>45281</v>
      </c>
      <c r="C69" s="15" t="s">
        <v>105</v>
      </c>
      <c r="D69" s="9"/>
      <c r="E69" s="9">
        <v>680000</v>
      </c>
      <c r="F69" s="9"/>
    </row>
    <row r="70" spans="1:8" ht="20.100000000000001" customHeight="1" x14ac:dyDescent="0.2">
      <c r="A70" s="7">
        <v>67</v>
      </c>
      <c r="B70" s="16">
        <v>45286</v>
      </c>
      <c r="C70" s="15" t="s">
        <v>26</v>
      </c>
      <c r="D70" s="9"/>
      <c r="E70" s="9">
        <v>56000</v>
      </c>
      <c r="F70" s="9"/>
    </row>
    <row r="71" spans="1:8" ht="20.100000000000001" customHeight="1" x14ac:dyDescent="0.2">
      <c r="A71" s="7">
        <v>68</v>
      </c>
      <c r="B71" s="16">
        <v>45286</v>
      </c>
      <c r="C71" s="15" t="s">
        <v>164</v>
      </c>
      <c r="D71" s="9"/>
      <c r="E71" s="9">
        <v>366000</v>
      </c>
      <c r="F71" s="9"/>
    </row>
    <row r="72" spans="1:8" ht="20.100000000000001" customHeight="1" x14ac:dyDescent="0.2">
      <c r="A72" s="7">
        <v>69</v>
      </c>
      <c r="B72" s="16">
        <v>45287</v>
      </c>
      <c r="C72" s="15" t="s">
        <v>165</v>
      </c>
      <c r="D72" s="9"/>
      <c r="E72" s="9">
        <v>870000</v>
      </c>
      <c r="F72" s="9"/>
    </row>
    <row r="73" spans="1:8" ht="20.100000000000001" customHeight="1" x14ac:dyDescent="0.2">
      <c r="A73" s="7">
        <v>70</v>
      </c>
      <c r="B73" s="16">
        <v>45288</v>
      </c>
      <c r="C73" s="15"/>
      <c r="D73" s="9">
        <v>10000000</v>
      </c>
      <c r="E73" s="9"/>
      <c r="F73" s="9"/>
    </row>
    <row r="74" spans="1:8" ht="20.100000000000001" customHeight="1" x14ac:dyDescent="0.2">
      <c r="A74" s="7">
        <v>71</v>
      </c>
      <c r="B74" s="16">
        <v>45288</v>
      </c>
      <c r="C74" s="15" t="s">
        <v>166</v>
      </c>
      <c r="D74" s="9"/>
      <c r="E74" s="9">
        <v>1250000</v>
      </c>
      <c r="F74" s="9"/>
    </row>
    <row r="75" spans="1:8" ht="20.100000000000001" customHeight="1" x14ac:dyDescent="0.2">
      <c r="A75" s="7">
        <v>72</v>
      </c>
      <c r="B75" s="16">
        <v>45288</v>
      </c>
      <c r="C75" s="15" t="s">
        <v>167</v>
      </c>
      <c r="D75" s="9"/>
      <c r="E75" s="9">
        <v>1050000</v>
      </c>
      <c r="F75" s="9"/>
    </row>
    <row r="76" spans="1:8" ht="20.100000000000001" customHeight="1" x14ac:dyDescent="0.2">
      <c r="A76" s="7">
        <v>73</v>
      </c>
      <c r="B76" s="16">
        <v>45288</v>
      </c>
      <c r="C76" s="15" t="s">
        <v>168</v>
      </c>
      <c r="D76" s="9"/>
      <c r="E76" s="9">
        <v>900000</v>
      </c>
      <c r="F76" s="9"/>
    </row>
    <row r="77" spans="1:8" ht="20.100000000000001" customHeight="1" x14ac:dyDescent="0.2">
      <c r="A77" s="7">
        <v>74</v>
      </c>
      <c r="B77" s="16">
        <v>45288</v>
      </c>
      <c r="C77" s="15" t="s">
        <v>169</v>
      </c>
      <c r="D77" s="9"/>
      <c r="E77" s="9">
        <v>900000</v>
      </c>
      <c r="F77" s="9"/>
    </row>
    <row r="78" spans="1:8" ht="20.100000000000001" customHeight="1" x14ac:dyDescent="0.2">
      <c r="A78" s="7">
        <v>75</v>
      </c>
      <c r="B78" s="16">
        <v>45289</v>
      </c>
      <c r="C78" s="15" t="s">
        <v>170</v>
      </c>
      <c r="D78" s="9"/>
      <c r="E78" s="9">
        <v>1360000</v>
      </c>
      <c r="F78" s="9"/>
    </row>
    <row r="79" spans="1:8" ht="20.100000000000001" customHeight="1" x14ac:dyDescent="0.2">
      <c r="A79" s="7">
        <v>76</v>
      </c>
      <c r="B79" s="16">
        <v>45289</v>
      </c>
      <c r="C79" s="15" t="s">
        <v>26</v>
      </c>
      <c r="D79" s="9"/>
      <c r="E79" s="9">
        <v>51000</v>
      </c>
      <c r="F79" s="9"/>
      <c r="G79" s="33">
        <f>SUM(D4:D79)</f>
        <v>65000000</v>
      </c>
      <c r="H79" s="33">
        <f>SUM(E4:E79)</f>
        <v>61864357</v>
      </c>
    </row>
    <row r="80" spans="1:8" ht="20.100000000000001" customHeight="1" x14ac:dyDescent="0.2">
      <c r="A80" s="7">
        <v>77</v>
      </c>
      <c r="B80" s="16">
        <v>45293</v>
      </c>
      <c r="C80" s="15" t="s">
        <v>26</v>
      </c>
      <c r="D80" s="9"/>
      <c r="E80" s="9">
        <v>52000</v>
      </c>
      <c r="F80" s="9"/>
    </row>
    <row r="81" spans="1:6" ht="20.100000000000001" customHeight="1" x14ac:dyDescent="0.2">
      <c r="A81" s="7">
        <v>78</v>
      </c>
      <c r="B81" s="16">
        <v>45294</v>
      </c>
      <c r="C81" s="15" t="s">
        <v>172</v>
      </c>
      <c r="D81" s="9"/>
      <c r="E81" s="9">
        <v>1080000</v>
      </c>
      <c r="F81" s="9"/>
    </row>
    <row r="82" spans="1:6" ht="20.100000000000001" customHeight="1" x14ac:dyDescent="0.2">
      <c r="A82" s="7">
        <v>79</v>
      </c>
      <c r="B82" s="16">
        <v>45294</v>
      </c>
      <c r="C82" s="15" t="s">
        <v>173</v>
      </c>
      <c r="D82" s="9"/>
      <c r="E82" s="9">
        <v>1408002</v>
      </c>
      <c r="F82" s="9"/>
    </row>
    <row r="83" spans="1:6" ht="20.100000000000001" customHeight="1" x14ac:dyDescent="0.2">
      <c r="A83" s="7">
        <v>80</v>
      </c>
      <c r="B83" s="16">
        <v>45297</v>
      </c>
      <c r="C83" s="15"/>
      <c r="D83" s="9">
        <v>10000000</v>
      </c>
      <c r="E83" s="9"/>
      <c r="F83" s="9"/>
    </row>
    <row r="84" spans="1:6" ht="20.100000000000001" customHeight="1" x14ac:dyDescent="0.2">
      <c r="A84" s="7">
        <v>81</v>
      </c>
      <c r="B84" s="16">
        <v>45301</v>
      </c>
      <c r="C84" s="15" t="s">
        <v>54</v>
      </c>
      <c r="D84" s="9"/>
      <c r="E84" s="9">
        <v>290000</v>
      </c>
      <c r="F84" s="9"/>
    </row>
    <row r="85" spans="1:6" ht="20.100000000000001" customHeight="1" x14ac:dyDescent="0.2">
      <c r="A85" s="7">
        <v>82</v>
      </c>
      <c r="B85" s="16">
        <v>45307</v>
      </c>
      <c r="C85" s="15" t="s">
        <v>70</v>
      </c>
      <c r="D85" s="9"/>
      <c r="E85" s="9">
        <v>73000</v>
      </c>
      <c r="F85" s="9"/>
    </row>
    <row r="86" spans="1:6" ht="20.100000000000001" customHeight="1" x14ac:dyDescent="0.2">
      <c r="A86" s="7">
        <v>83</v>
      </c>
      <c r="B86" s="16">
        <v>45313</v>
      </c>
      <c r="C86" s="15" t="s">
        <v>58</v>
      </c>
      <c r="D86" s="9"/>
      <c r="E86" s="9">
        <v>580000</v>
      </c>
      <c r="F86" s="9"/>
    </row>
    <row r="87" spans="1:6" ht="20.100000000000001" customHeight="1" x14ac:dyDescent="0.2">
      <c r="A87" s="7">
        <v>84</v>
      </c>
      <c r="B87" s="16">
        <v>45315</v>
      </c>
      <c r="C87" s="15" t="s">
        <v>176</v>
      </c>
      <c r="D87" s="9"/>
      <c r="E87" s="9">
        <v>329000</v>
      </c>
      <c r="F87" s="9"/>
    </row>
    <row r="88" spans="1:6" ht="20.100000000000001" customHeight="1" x14ac:dyDescent="0.2">
      <c r="A88" s="7">
        <v>85</v>
      </c>
      <c r="B88" s="16">
        <v>45316</v>
      </c>
      <c r="C88" s="15" t="s">
        <v>177</v>
      </c>
      <c r="D88" s="9"/>
      <c r="E88" s="9">
        <v>1700000</v>
      </c>
      <c r="F88" s="9"/>
    </row>
    <row r="89" spans="1:6" ht="20.100000000000001" customHeight="1" x14ac:dyDescent="0.2">
      <c r="A89" s="7">
        <v>86</v>
      </c>
      <c r="B89" s="16">
        <v>45316</v>
      </c>
      <c r="C89" s="15" t="s">
        <v>178</v>
      </c>
      <c r="D89" s="9"/>
      <c r="E89" s="9">
        <v>227000</v>
      </c>
      <c r="F89" s="9"/>
    </row>
    <row r="90" spans="1:6" ht="20.100000000000001" customHeight="1" x14ac:dyDescent="0.2">
      <c r="A90" s="7">
        <v>87</v>
      </c>
      <c r="B90" s="16">
        <v>45316</v>
      </c>
      <c r="C90" s="15" t="s">
        <v>27</v>
      </c>
      <c r="D90" s="9"/>
      <c r="E90" s="9">
        <v>65000</v>
      </c>
      <c r="F90" s="9"/>
    </row>
    <row r="91" spans="1:6" ht="20.100000000000001" customHeight="1" x14ac:dyDescent="0.2">
      <c r="A91" s="7">
        <v>88</v>
      </c>
      <c r="B91" s="16">
        <v>45317</v>
      </c>
      <c r="C91" s="15" t="s">
        <v>47</v>
      </c>
      <c r="D91" s="9"/>
      <c r="E91" s="9">
        <v>1160000</v>
      </c>
      <c r="F91" s="9"/>
    </row>
    <row r="92" spans="1:6" ht="20.100000000000001" customHeight="1" x14ac:dyDescent="0.2">
      <c r="A92" s="7">
        <v>89</v>
      </c>
      <c r="B92" s="16">
        <v>45321</v>
      </c>
      <c r="C92" s="15" t="s">
        <v>179</v>
      </c>
      <c r="D92" s="9"/>
      <c r="E92" s="9">
        <v>3830000</v>
      </c>
      <c r="F92" s="9"/>
    </row>
    <row r="93" spans="1:6" ht="20.100000000000001" customHeight="1" x14ac:dyDescent="0.2">
      <c r="A93" s="7">
        <v>90</v>
      </c>
      <c r="B93" s="16">
        <v>45324</v>
      </c>
      <c r="C93" s="15" t="s">
        <v>26</v>
      </c>
      <c r="D93" s="9"/>
      <c r="E93" s="9">
        <v>52000</v>
      </c>
      <c r="F93" s="9"/>
    </row>
    <row r="94" spans="1:6" ht="20.100000000000001" customHeight="1" x14ac:dyDescent="0.2">
      <c r="A94" s="7">
        <v>91</v>
      </c>
      <c r="B94" s="16">
        <v>45324</v>
      </c>
      <c r="C94" s="15" t="s">
        <v>27</v>
      </c>
      <c r="D94" s="9"/>
      <c r="E94" s="9">
        <v>70000</v>
      </c>
      <c r="F94" s="9"/>
    </row>
    <row r="95" spans="1:6" ht="20.100000000000001" customHeight="1" x14ac:dyDescent="0.2">
      <c r="A95" s="7">
        <v>92</v>
      </c>
      <c r="B95" s="16">
        <v>45324</v>
      </c>
      <c r="C95" s="15" t="s">
        <v>180</v>
      </c>
      <c r="D95" s="9"/>
      <c r="E95" s="9">
        <v>2045000</v>
      </c>
      <c r="F95" s="9"/>
    </row>
    <row r="96" spans="1:6" ht="20.100000000000001" customHeight="1" x14ac:dyDescent="0.2">
      <c r="A96" s="7">
        <v>93</v>
      </c>
      <c r="B96" s="16">
        <v>45325</v>
      </c>
      <c r="C96" s="15"/>
      <c r="D96" s="9">
        <v>10000000</v>
      </c>
      <c r="E96" s="9"/>
      <c r="F96" s="9"/>
    </row>
    <row r="97" spans="1:8" ht="20.100000000000001" customHeight="1" x14ac:dyDescent="0.2">
      <c r="A97" s="7">
        <v>94</v>
      </c>
      <c r="B97" s="16">
        <v>45327</v>
      </c>
      <c r="C97" s="15" t="s">
        <v>181</v>
      </c>
      <c r="D97" s="9"/>
      <c r="E97" s="9">
        <v>3490000</v>
      </c>
      <c r="F97" s="9"/>
    </row>
    <row r="98" spans="1:8" ht="20.100000000000001" customHeight="1" x14ac:dyDescent="0.2">
      <c r="A98" s="7">
        <v>95</v>
      </c>
      <c r="B98" s="16">
        <v>45327</v>
      </c>
      <c r="C98" s="15" t="s">
        <v>173</v>
      </c>
      <c r="D98" s="9"/>
      <c r="E98" s="9">
        <v>4189276</v>
      </c>
      <c r="F98" s="9"/>
    </row>
    <row r="99" spans="1:8" ht="20.100000000000001" customHeight="1" x14ac:dyDescent="0.2">
      <c r="A99" s="7">
        <v>96</v>
      </c>
      <c r="B99" s="16">
        <v>45327</v>
      </c>
      <c r="C99" s="15" t="s">
        <v>26</v>
      </c>
      <c r="D99" s="9"/>
      <c r="E99" s="9">
        <v>51000</v>
      </c>
      <c r="F99" s="9"/>
    </row>
    <row r="100" spans="1:8" ht="20.100000000000001" customHeight="1" x14ac:dyDescent="0.2">
      <c r="A100" s="7">
        <v>97</v>
      </c>
      <c r="B100" s="16">
        <v>45328</v>
      </c>
      <c r="C100" s="15" t="s">
        <v>182</v>
      </c>
      <c r="D100" s="9"/>
      <c r="E100" s="9">
        <v>93500</v>
      </c>
      <c r="F100" s="9"/>
    </row>
    <row r="101" spans="1:8" ht="20.100000000000001" customHeight="1" x14ac:dyDescent="0.2">
      <c r="A101" s="7">
        <v>98</v>
      </c>
      <c r="B101" s="16">
        <v>45332</v>
      </c>
      <c r="C101" s="15" t="s">
        <v>54</v>
      </c>
      <c r="D101" s="9"/>
      <c r="E101" s="9">
        <v>378000</v>
      </c>
      <c r="F101" s="9"/>
    </row>
    <row r="102" spans="1:8" ht="20.100000000000001" customHeight="1" x14ac:dyDescent="0.2">
      <c r="A102" s="7">
        <v>99</v>
      </c>
      <c r="B102" s="16">
        <v>45332</v>
      </c>
      <c r="C102" s="15" t="s">
        <v>183</v>
      </c>
      <c r="D102" s="9"/>
      <c r="E102" s="9">
        <v>570000</v>
      </c>
      <c r="F102" s="9"/>
    </row>
    <row r="103" spans="1:8" ht="20.100000000000001" customHeight="1" x14ac:dyDescent="0.2">
      <c r="A103" s="7">
        <v>100</v>
      </c>
      <c r="B103" s="16">
        <v>45337</v>
      </c>
      <c r="C103" s="15" t="s">
        <v>86</v>
      </c>
      <c r="D103" s="9"/>
      <c r="E103" s="9">
        <v>870000</v>
      </c>
      <c r="F103" s="9"/>
    </row>
    <row r="104" spans="1:8" ht="20.100000000000001" customHeight="1" x14ac:dyDescent="0.2">
      <c r="A104" s="7">
        <v>101</v>
      </c>
      <c r="B104" s="16">
        <v>45338</v>
      </c>
      <c r="C104" s="15" t="s">
        <v>26</v>
      </c>
      <c r="D104" s="9"/>
      <c r="E104" s="9">
        <v>53000</v>
      </c>
      <c r="F104" s="9"/>
    </row>
    <row r="105" spans="1:8" ht="20.100000000000001" customHeight="1" x14ac:dyDescent="0.2">
      <c r="A105" s="7">
        <v>102</v>
      </c>
      <c r="B105" s="16">
        <v>45339</v>
      </c>
      <c r="C105" s="15" t="s">
        <v>184</v>
      </c>
      <c r="D105" s="9"/>
      <c r="E105" s="9">
        <v>1764000</v>
      </c>
      <c r="F105" s="9"/>
    </row>
    <row r="106" spans="1:8" ht="20.100000000000001" customHeight="1" x14ac:dyDescent="0.2">
      <c r="A106" s="7">
        <v>103</v>
      </c>
      <c r="B106" s="16">
        <v>45341</v>
      </c>
      <c r="C106" s="15" t="s">
        <v>188</v>
      </c>
      <c r="D106" s="9"/>
      <c r="E106" s="9">
        <v>911500</v>
      </c>
      <c r="F106" s="9"/>
      <c r="H106" s="6" t="s">
        <v>185</v>
      </c>
    </row>
    <row r="107" spans="1:8" ht="20.100000000000001" customHeight="1" x14ac:dyDescent="0.2">
      <c r="A107" s="7">
        <v>104</v>
      </c>
      <c r="B107" s="16">
        <v>45343</v>
      </c>
      <c r="C107" s="15" t="s">
        <v>177</v>
      </c>
      <c r="D107" s="9"/>
      <c r="E107" s="9">
        <v>1700000</v>
      </c>
      <c r="F107" s="9"/>
    </row>
    <row r="108" spans="1:8" ht="20.100000000000001" customHeight="1" x14ac:dyDescent="0.2">
      <c r="A108" s="7">
        <v>105</v>
      </c>
      <c r="B108" s="16">
        <v>45344</v>
      </c>
      <c r="C108" s="15" t="s">
        <v>27</v>
      </c>
      <c r="D108" s="9"/>
      <c r="E108" s="9">
        <v>96000</v>
      </c>
      <c r="F108" s="9"/>
    </row>
    <row r="109" spans="1:8" ht="20.100000000000001" customHeight="1" x14ac:dyDescent="0.2">
      <c r="A109" s="7">
        <v>106</v>
      </c>
      <c r="B109" s="16">
        <v>45344</v>
      </c>
      <c r="C109" s="15" t="s">
        <v>26</v>
      </c>
      <c r="D109" s="9"/>
      <c r="E109" s="9">
        <v>53000</v>
      </c>
      <c r="F109" s="9"/>
    </row>
    <row r="110" spans="1:8" ht="20.100000000000001" customHeight="1" x14ac:dyDescent="0.2">
      <c r="A110" s="7">
        <v>107</v>
      </c>
      <c r="B110" s="16">
        <v>45346</v>
      </c>
      <c r="C110" s="15" t="s">
        <v>184</v>
      </c>
      <c r="D110" s="9"/>
      <c r="E110" s="9">
        <v>1740000</v>
      </c>
      <c r="F110" s="9"/>
    </row>
    <row r="111" spans="1:8" ht="20.100000000000001" customHeight="1" x14ac:dyDescent="0.2">
      <c r="A111" s="7">
        <v>108</v>
      </c>
      <c r="B111" s="16">
        <v>45348</v>
      </c>
      <c r="C111" s="15" t="s">
        <v>186</v>
      </c>
      <c r="D111" s="9"/>
      <c r="E111" s="9">
        <v>900000</v>
      </c>
      <c r="F111" s="9"/>
    </row>
    <row r="112" spans="1:8" ht="20.100000000000001" customHeight="1" x14ac:dyDescent="0.2">
      <c r="A112" s="7">
        <v>109</v>
      </c>
      <c r="B112" s="16">
        <v>45348</v>
      </c>
      <c r="C112" s="15" t="s">
        <v>187</v>
      </c>
      <c r="D112" s="9"/>
      <c r="E112" s="9">
        <v>825000</v>
      </c>
      <c r="F112" s="9"/>
    </row>
    <row r="113" spans="1:6" ht="20.100000000000001" customHeight="1" x14ac:dyDescent="0.2">
      <c r="A113" s="7">
        <v>110</v>
      </c>
      <c r="B113" s="16">
        <v>45348</v>
      </c>
      <c r="C113" s="15"/>
      <c r="D113" s="9">
        <v>15000000</v>
      </c>
      <c r="E113" s="9"/>
      <c r="F113" s="9"/>
    </row>
    <row r="114" spans="1:6" ht="20.100000000000001" customHeight="1" x14ac:dyDescent="0.2">
      <c r="A114" s="7">
        <v>111</v>
      </c>
      <c r="B114" s="16">
        <v>45349</v>
      </c>
      <c r="C114" s="15" t="s">
        <v>27</v>
      </c>
      <c r="D114" s="9"/>
      <c r="E114" s="9">
        <v>48000</v>
      </c>
      <c r="F114" s="9"/>
    </row>
    <row r="115" spans="1:6" ht="20.100000000000001" customHeight="1" x14ac:dyDescent="0.2">
      <c r="A115" s="7">
        <v>112</v>
      </c>
      <c r="B115" s="16">
        <v>45351</v>
      </c>
      <c r="C115" s="15" t="s">
        <v>26</v>
      </c>
      <c r="D115" s="9"/>
      <c r="E115" s="9">
        <v>50000</v>
      </c>
      <c r="F115" s="9"/>
    </row>
    <row r="116" spans="1:6" ht="20.100000000000001" customHeight="1" x14ac:dyDescent="0.2">
      <c r="A116" s="7">
        <v>113</v>
      </c>
      <c r="B116" s="16">
        <v>45351</v>
      </c>
      <c r="C116" s="15" t="s">
        <v>184</v>
      </c>
      <c r="D116" s="9"/>
      <c r="E116" s="9">
        <v>1740000</v>
      </c>
      <c r="F116" s="9"/>
    </row>
    <row r="117" spans="1:6" ht="20.100000000000001" customHeight="1" x14ac:dyDescent="0.2">
      <c r="A117" s="7">
        <v>114</v>
      </c>
      <c r="B117" s="16">
        <v>45353</v>
      </c>
      <c r="C117" s="15" t="s">
        <v>190</v>
      </c>
      <c r="D117" s="9"/>
      <c r="E117" s="9">
        <v>398000</v>
      </c>
      <c r="F117" s="9"/>
    </row>
    <row r="118" spans="1:6" ht="20.100000000000001" customHeight="1" x14ac:dyDescent="0.2">
      <c r="A118" s="7">
        <v>115</v>
      </c>
      <c r="B118" s="16">
        <v>45355</v>
      </c>
      <c r="C118" s="15" t="s">
        <v>189</v>
      </c>
      <c r="D118" s="9"/>
      <c r="E118" s="9">
        <v>220000</v>
      </c>
      <c r="F118" s="9"/>
    </row>
    <row r="119" spans="1:6" ht="20.100000000000001" customHeight="1" x14ac:dyDescent="0.2">
      <c r="A119" s="7">
        <v>116</v>
      </c>
      <c r="B119" s="16">
        <v>45356</v>
      </c>
      <c r="C119" s="15" t="s">
        <v>191</v>
      </c>
      <c r="D119" s="9"/>
      <c r="E119" s="9">
        <v>2320000</v>
      </c>
      <c r="F119" s="9"/>
    </row>
    <row r="120" spans="1:6" ht="20.100000000000001" customHeight="1" x14ac:dyDescent="0.2">
      <c r="A120" s="7">
        <v>117</v>
      </c>
      <c r="B120" s="16">
        <v>45357</v>
      </c>
      <c r="C120" s="15" t="s">
        <v>27</v>
      </c>
      <c r="D120" s="9"/>
      <c r="E120" s="9">
        <v>53000</v>
      </c>
      <c r="F120" s="9"/>
    </row>
    <row r="121" spans="1:6" ht="20.100000000000001" customHeight="1" x14ac:dyDescent="0.2">
      <c r="A121" s="7">
        <v>118</v>
      </c>
      <c r="B121" s="16">
        <v>45357</v>
      </c>
      <c r="C121" s="15" t="s">
        <v>29</v>
      </c>
      <c r="D121" s="9"/>
      <c r="E121" s="9">
        <v>195000</v>
      </c>
      <c r="F121" s="9"/>
    </row>
    <row r="122" spans="1:6" ht="20.100000000000001" customHeight="1" x14ac:dyDescent="0.2">
      <c r="A122" s="7">
        <v>119</v>
      </c>
      <c r="B122" s="16">
        <v>45358</v>
      </c>
      <c r="C122" s="15" t="s">
        <v>192</v>
      </c>
      <c r="D122" s="9"/>
      <c r="E122" s="9">
        <v>2240000</v>
      </c>
      <c r="F122" s="9"/>
    </row>
    <row r="123" spans="1:6" ht="20.100000000000001" customHeight="1" x14ac:dyDescent="0.2">
      <c r="A123" s="7">
        <v>120</v>
      </c>
      <c r="B123" s="16">
        <v>45365</v>
      </c>
      <c r="C123" s="15"/>
      <c r="D123" s="9">
        <v>5000000</v>
      </c>
      <c r="E123" s="9"/>
      <c r="F123" s="9"/>
    </row>
    <row r="124" spans="1:6" ht="20.100000000000001" customHeight="1" x14ac:dyDescent="0.2">
      <c r="A124" s="7">
        <v>121</v>
      </c>
      <c r="B124" s="16">
        <v>45369</v>
      </c>
      <c r="C124" s="15" t="s">
        <v>47</v>
      </c>
      <c r="D124" s="9"/>
      <c r="E124" s="9">
        <v>1160000</v>
      </c>
      <c r="F124" s="9"/>
    </row>
    <row r="125" spans="1:6" ht="20.100000000000001" customHeight="1" x14ac:dyDescent="0.2">
      <c r="A125" s="7">
        <v>122</v>
      </c>
      <c r="B125" s="16">
        <v>45369</v>
      </c>
      <c r="C125" s="15" t="s">
        <v>202</v>
      </c>
      <c r="D125" s="9"/>
      <c r="E125" s="9">
        <v>1110000</v>
      </c>
      <c r="F125" s="9"/>
    </row>
    <row r="126" spans="1:6" ht="20.100000000000001" customHeight="1" x14ac:dyDescent="0.2">
      <c r="A126" s="7">
        <v>123</v>
      </c>
      <c r="B126" s="16">
        <v>45369</v>
      </c>
      <c r="C126" s="15" t="s">
        <v>26</v>
      </c>
      <c r="D126" s="9"/>
      <c r="E126" s="9">
        <v>50000</v>
      </c>
      <c r="F126" s="9"/>
    </row>
    <row r="127" spans="1:6" ht="20.100000000000001" customHeight="1" x14ac:dyDescent="0.2">
      <c r="A127" s="7">
        <v>124</v>
      </c>
      <c r="B127" s="16">
        <v>45370</v>
      </c>
      <c r="C127" s="15" t="s">
        <v>204</v>
      </c>
      <c r="D127" s="9"/>
      <c r="E127" s="9">
        <v>82000</v>
      </c>
      <c r="F127" s="9"/>
    </row>
    <row r="128" spans="1:6" ht="20.100000000000001" customHeight="1" x14ac:dyDescent="0.2">
      <c r="A128" s="7">
        <v>125</v>
      </c>
      <c r="B128" s="16">
        <v>45374</v>
      </c>
      <c r="C128" s="15" t="s">
        <v>58</v>
      </c>
      <c r="D128" s="9"/>
      <c r="E128" s="9">
        <v>580000</v>
      </c>
      <c r="F128" s="9"/>
    </row>
    <row r="129" spans="1:6" ht="20.100000000000001" customHeight="1" x14ac:dyDescent="0.2">
      <c r="A129" s="7">
        <v>126</v>
      </c>
      <c r="B129" s="16">
        <v>45374</v>
      </c>
      <c r="C129" s="15" t="s">
        <v>26</v>
      </c>
      <c r="D129" s="9"/>
      <c r="E129" s="9">
        <v>50000</v>
      </c>
      <c r="F129" s="9"/>
    </row>
    <row r="130" spans="1:6" ht="20.100000000000001" customHeight="1" x14ac:dyDescent="0.2">
      <c r="A130" s="7">
        <v>127</v>
      </c>
      <c r="B130" s="16">
        <v>45376</v>
      </c>
      <c r="C130" s="15" t="s">
        <v>205</v>
      </c>
      <c r="D130" s="9"/>
      <c r="E130" s="9">
        <v>1800000</v>
      </c>
      <c r="F130" s="9"/>
    </row>
    <row r="131" spans="1:6" ht="20.100000000000001" customHeight="1" x14ac:dyDescent="0.2">
      <c r="A131" s="7">
        <v>128</v>
      </c>
      <c r="B131" s="16">
        <v>45377</v>
      </c>
      <c r="C131" s="15" t="s">
        <v>206</v>
      </c>
      <c r="D131" s="9"/>
      <c r="E131" s="9">
        <v>155000</v>
      </c>
      <c r="F131" s="9"/>
    </row>
    <row r="132" spans="1:6" ht="20.100000000000001" customHeight="1" x14ac:dyDescent="0.2">
      <c r="A132" s="7">
        <v>129</v>
      </c>
      <c r="B132" s="16">
        <v>45379</v>
      </c>
      <c r="C132" s="15" t="s">
        <v>207</v>
      </c>
      <c r="D132" s="9"/>
      <c r="E132" s="9">
        <v>2215000</v>
      </c>
      <c r="F132" s="9"/>
    </row>
    <row r="133" spans="1:6" ht="20.100000000000001" customHeight="1" x14ac:dyDescent="0.2">
      <c r="A133" s="7">
        <v>130</v>
      </c>
      <c r="B133" s="16">
        <v>45379</v>
      </c>
      <c r="C133" s="15" t="s">
        <v>208</v>
      </c>
      <c r="D133" s="9"/>
      <c r="E133" s="9">
        <v>600000</v>
      </c>
      <c r="F133" s="9"/>
    </row>
    <row r="134" spans="1:6" ht="20.100000000000001" customHeight="1" x14ac:dyDescent="0.2">
      <c r="A134" s="7">
        <v>131</v>
      </c>
      <c r="B134" s="16">
        <v>45381</v>
      </c>
      <c r="C134" s="15" t="s">
        <v>209</v>
      </c>
      <c r="D134" s="9"/>
      <c r="E134" s="9">
        <v>180000</v>
      </c>
      <c r="F134" s="9"/>
    </row>
    <row r="135" spans="1:6" ht="20.100000000000001" customHeight="1" x14ac:dyDescent="0.2">
      <c r="A135" s="7">
        <v>132</v>
      </c>
      <c r="B135" s="16">
        <v>45383</v>
      </c>
      <c r="C135" s="15" t="s">
        <v>26</v>
      </c>
      <c r="D135" s="9"/>
      <c r="E135" s="9">
        <v>50000</v>
      </c>
      <c r="F135" s="9"/>
    </row>
    <row r="136" spans="1:6" ht="20.100000000000001" customHeight="1" x14ac:dyDescent="0.2">
      <c r="A136" s="7">
        <v>133</v>
      </c>
      <c r="B136" s="16">
        <v>45405</v>
      </c>
      <c r="C136" s="15" t="s">
        <v>26</v>
      </c>
      <c r="D136" s="9"/>
      <c r="E136" s="9">
        <v>50000</v>
      </c>
      <c r="F136" s="9"/>
    </row>
    <row r="137" spans="1:6" ht="20.100000000000001" customHeight="1" x14ac:dyDescent="0.2">
      <c r="A137" s="7">
        <v>134</v>
      </c>
      <c r="B137" s="16">
        <v>45405</v>
      </c>
      <c r="C137" s="15" t="s">
        <v>27</v>
      </c>
      <c r="D137" s="9"/>
      <c r="E137" s="9">
        <v>28000</v>
      </c>
      <c r="F137" s="9"/>
    </row>
    <row r="138" spans="1:6" ht="20.100000000000001" customHeight="1" x14ac:dyDescent="0.2">
      <c r="A138" s="7">
        <v>135</v>
      </c>
      <c r="B138" s="16">
        <v>45411</v>
      </c>
      <c r="C138" s="15" t="s">
        <v>26</v>
      </c>
      <c r="D138" s="9"/>
      <c r="E138" s="9">
        <v>50000</v>
      </c>
      <c r="F138" s="9"/>
    </row>
    <row r="139" spans="1:6" ht="20.100000000000001" customHeight="1" x14ac:dyDescent="0.2">
      <c r="A139" s="7">
        <v>136</v>
      </c>
      <c r="B139" s="16">
        <v>45411</v>
      </c>
      <c r="C139" s="15"/>
      <c r="D139" s="9">
        <v>5000000</v>
      </c>
      <c r="E139" s="9"/>
      <c r="F139" s="9"/>
    </row>
    <row r="140" spans="1:6" ht="20.100000000000001" customHeight="1" x14ac:dyDescent="0.2">
      <c r="A140" s="7">
        <v>137</v>
      </c>
      <c r="B140" s="16">
        <v>45412</v>
      </c>
      <c r="C140" s="15" t="s">
        <v>105</v>
      </c>
      <c r="D140" s="9"/>
      <c r="E140" s="9">
        <v>680000</v>
      </c>
      <c r="F140" s="9"/>
    </row>
    <row r="141" spans="1:6" ht="20.100000000000001" customHeight="1" x14ac:dyDescent="0.2">
      <c r="A141" s="7">
        <v>138</v>
      </c>
      <c r="B141" s="16">
        <v>45412</v>
      </c>
      <c r="C141" s="15" t="s">
        <v>38</v>
      </c>
      <c r="D141" s="9"/>
      <c r="E141" s="9">
        <v>245500</v>
      </c>
      <c r="F141" s="9"/>
    </row>
    <row r="142" spans="1:6" ht="20.100000000000001" customHeight="1" x14ac:dyDescent="0.2">
      <c r="A142" s="7">
        <v>139</v>
      </c>
      <c r="B142" s="16">
        <v>45414</v>
      </c>
      <c r="C142" s="15" t="s">
        <v>213</v>
      </c>
      <c r="D142" s="9"/>
      <c r="E142" s="9">
        <v>1674402</v>
      </c>
      <c r="F142" s="9"/>
    </row>
    <row r="143" spans="1:6" ht="20.100000000000001" customHeight="1" x14ac:dyDescent="0.2">
      <c r="A143" s="7">
        <v>140</v>
      </c>
      <c r="B143" s="16">
        <v>45414</v>
      </c>
      <c r="C143" s="15" t="s">
        <v>26</v>
      </c>
      <c r="D143" s="9"/>
      <c r="E143" s="9">
        <v>50000</v>
      </c>
      <c r="F143" s="9"/>
    </row>
    <row r="144" spans="1:6" ht="20.100000000000001" customHeight="1" x14ac:dyDescent="0.2">
      <c r="A144" s="7">
        <v>141</v>
      </c>
      <c r="B144" s="16">
        <v>45420</v>
      </c>
      <c r="C144" s="15" t="s">
        <v>26</v>
      </c>
      <c r="D144" s="9"/>
      <c r="E144" s="9">
        <v>54000</v>
      </c>
      <c r="F144" s="9"/>
    </row>
    <row r="145" spans="1:6" ht="20.100000000000001" customHeight="1" x14ac:dyDescent="0.2">
      <c r="A145" s="7">
        <v>142</v>
      </c>
      <c r="B145" s="16">
        <v>45422</v>
      </c>
      <c r="C145" s="15" t="s">
        <v>29</v>
      </c>
      <c r="D145" s="9"/>
      <c r="E145" s="9">
        <v>100000</v>
      </c>
      <c r="F145" s="9"/>
    </row>
    <row r="146" spans="1:6" ht="20.100000000000001" customHeight="1" x14ac:dyDescent="0.2">
      <c r="A146" s="7">
        <v>143</v>
      </c>
      <c r="B146" s="16">
        <v>45423</v>
      </c>
      <c r="C146" s="15" t="s">
        <v>246</v>
      </c>
      <c r="D146" s="9"/>
      <c r="E146" s="9">
        <v>2135000</v>
      </c>
      <c r="F146" s="9"/>
    </row>
    <row r="147" spans="1:6" ht="20.100000000000001" customHeight="1" x14ac:dyDescent="0.2">
      <c r="A147" s="7">
        <v>144</v>
      </c>
      <c r="B147" s="16">
        <v>45425</v>
      </c>
      <c r="C147" s="15" t="s">
        <v>86</v>
      </c>
      <c r="D147" s="9"/>
      <c r="E147" s="9">
        <v>870000</v>
      </c>
      <c r="F147" s="9"/>
    </row>
    <row r="148" spans="1:6" ht="20.100000000000001" customHeight="1" x14ac:dyDescent="0.2">
      <c r="A148" s="7">
        <v>145</v>
      </c>
      <c r="B148" s="16">
        <v>45426</v>
      </c>
      <c r="C148" s="15" t="s">
        <v>26</v>
      </c>
      <c r="D148" s="9"/>
      <c r="E148" s="9">
        <v>54000</v>
      </c>
      <c r="F148" s="9"/>
    </row>
    <row r="149" spans="1:6" ht="20.100000000000001" customHeight="1" x14ac:dyDescent="0.2">
      <c r="A149" s="7">
        <v>146</v>
      </c>
      <c r="B149" s="16">
        <v>45426</v>
      </c>
      <c r="C149" s="15" t="s">
        <v>127</v>
      </c>
      <c r="D149" s="9"/>
      <c r="E149" s="9">
        <v>4033152</v>
      </c>
      <c r="F149" s="9"/>
    </row>
    <row r="150" spans="1:6" ht="20.100000000000001" customHeight="1" x14ac:dyDescent="0.2">
      <c r="A150" s="7">
        <v>147</v>
      </c>
      <c r="B150" s="16">
        <v>45428</v>
      </c>
      <c r="C150" s="15" t="s">
        <v>221</v>
      </c>
      <c r="D150" s="9">
        <v>1291600</v>
      </c>
      <c r="E150" s="9"/>
      <c r="F150" s="9"/>
    </row>
    <row r="151" spans="1:6" ht="20.100000000000001" customHeight="1" x14ac:dyDescent="0.2">
      <c r="A151" s="7">
        <v>148</v>
      </c>
      <c r="B151" s="16">
        <v>45428</v>
      </c>
      <c r="C151" s="15" t="s">
        <v>222</v>
      </c>
      <c r="D151" s="9">
        <v>3710803</v>
      </c>
      <c r="E151" s="9"/>
      <c r="F151" s="9"/>
    </row>
    <row r="152" spans="1:6" ht="20.100000000000001" customHeight="1" x14ac:dyDescent="0.2">
      <c r="A152" s="7">
        <v>149</v>
      </c>
      <c r="B152" s="16">
        <v>45429</v>
      </c>
      <c r="C152" s="15" t="s">
        <v>227</v>
      </c>
      <c r="D152" s="9"/>
      <c r="E152" s="9">
        <v>1050000</v>
      </c>
      <c r="F152" s="9"/>
    </row>
    <row r="153" spans="1:6" ht="20.100000000000001" customHeight="1" x14ac:dyDescent="0.2">
      <c r="A153" s="7">
        <v>150</v>
      </c>
      <c r="B153" s="16">
        <v>45429</v>
      </c>
      <c r="C153" s="15" t="s">
        <v>228</v>
      </c>
      <c r="D153" s="9"/>
      <c r="E153" s="9">
        <v>1050000</v>
      </c>
      <c r="F153" s="9"/>
    </row>
    <row r="154" spans="1:6" ht="20.100000000000001" customHeight="1" x14ac:dyDescent="0.2">
      <c r="A154" s="7">
        <v>151</v>
      </c>
      <c r="B154" s="16">
        <v>45429</v>
      </c>
      <c r="C154" s="15" t="s">
        <v>229</v>
      </c>
      <c r="D154" s="9"/>
      <c r="E154" s="9">
        <v>600000</v>
      </c>
      <c r="F154" s="9"/>
    </row>
    <row r="155" spans="1:6" ht="20.100000000000001" customHeight="1" x14ac:dyDescent="0.2">
      <c r="A155" s="7">
        <v>152</v>
      </c>
      <c r="B155" s="16">
        <v>45430</v>
      </c>
      <c r="C155" s="15" t="s">
        <v>230</v>
      </c>
      <c r="D155" s="9"/>
      <c r="E155" s="9">
        <v>740000</v>
      </c>
      <c r="F155" s="9"/>
    </row>
    <row r="156" spans="1:6" ht="20.100000000000001" customHeight="1" x14ac:dyDescent="0.2">
      <c r="A156" s="7">
        <v>153</v>
      </c>
      <c r="B156" s="16">
        <v>45432</v>
      </c>
      <c r="C156" s="15" t="s">
        <v>26</v>
      </c>
      <c r="D156" s="9"/>
      <c r="E156" s="9">
        <v>55000</v>
      </c>
      <c r="F156" s="9"/>
    </row>
    <row r="157" spans="1:6" ht="20.100000000000001" customHeight="1" x14ac:dyDescent="0.2">
      <c r="A157" s="7">
        <v>154</v>
      </c>
      <c r="B157" s="16">
        <v>45432</v>
      </c>
      <c r="C157" s="15" t="s">
        <v>231</v>
      </c>
      <c r="D157" s="9"/>
      <c r="E157" s="9">
        <v>150000</v>
      </c>
      <c r="F157" s="9"/>
    </row>
    <row r="158" spans="1:6" ht="20.100000000000001" customHeight="1" x14ac:dyDescent="0.2">
      <c r="A158" s="7">
        <v>155</v>
      </c>
      <c r="B158" s="16">
        <v>45432</v>
      </c>
      <c r="C158" s="15" t="s">
        <v>233</v>
      </c>
      <c r="D158" s="9"/>
      <c r="E158" s="9">
        <v>94000</v>
      </c>
      <c r="F158" s="9"/>
    </row>
    <row r="159" spans="1:6" ht="20.100000000000001" customHeight="1" x14ac:dyDescent="0.2">
      <c r="A159" s="7">
        <v>156</v>
      </c>
      <c r="B159" s="16">
        <v>45432</v>
      </c>
      <c r="C159" s="15" t="s">
        <v>27</v>
      </c>
      <c r="D159" s="9"/>
      <c r="E159" s="9">
        <v>18000</v>
      </c>
      <c r="F159" s="9"/>
    </row>
    <row r="160" spans="1:6" ht="20.100000000000001" customHeight="1" x14ac:dyDescent="0.2">
      <c r="A160" s="7">
        <v>157</v>
      </c>
      <c r="B160" s="16">
        <v>45433</v>
      </c>
      <c r="C160" s="15" t="s">
        <v>47</v>
      </c>
      <c r="D160" s="9"/>
      <c r="E160" s="9">
        <v>1160000</v>
      </c>
      <c r="F160" s="9"/>
    </row>
    <row r="161" spans="1:6" ht="20.100000000000001" customHeight="1" x14ac:dyDescent="0.2">
      <c r="A161" s="7">
        <v>158</v>
      </c>
      <c r="B161" s="16">
        <v>45436</v>
      </c>
      <c r="C161" s="15" t="s">
        <v>234</v>
      </c>
      <c r="D161" s="9"/>
      <c r="E161" s="9">
        <v>82000</v>
      </c>
      <c r="F161" s="9"/>
    </row>
    <row r="162" spans="1:6" ht="20.100000000000001" customHeight="1" x14ac:dyDescent="0.2">
      <c r="A162" s="7">
        <v>159</v>
      </c>
      <c r="B162" s="16">
        <v>45439</v>
      </c>
      <c r="C162" s="15" t="s">
        <v>26</v>
      </c>
      <c r="D162" s="9"/>
      <c r="E162" s="9">
        <v>52000</v>
      </c>
      <c r="F162" s="9"/>
    </row>
    <row r="163" spans="1:6" ht="20.100000000000001" customHeight="1" x14ac:dyDescent="0.2">
      <c r="A163" s="7">
        <v>160</v>
      </c>
      <c r="B163" s="16">
        <v>45440</v>
      </c>
      <c r="C163" s="15" t="s">
        <v>239</v>
      </c>
      <c r="D163" s="9"/>
      <c r="E163" s="9">
        <v>39000</v>
      </c>
      <c r="F163" s="9"/>
    </row>
    <row r="164" spans="1:6" ht="20.100000000000001" customHeight="1" x14ac:dyDescent="0.2">
      <c r="A164" s="7">
        <v>161</v>
      </c>
      <c r="B164" s="16">
        <v>45443</v>
      </c>
      <c r="C164" s="15" t="s">
        <v>236</v>
      </c>
      <c r="D164" s="9"/>
      <c r="E164" s="9">
        <v>1550000</v>
      </c>
      <c r="F164" s="9"/>
    </row>
    <row r="165" spans="1:6" ht="20.100000000000001" customHeight="1" x14ac:dyDescent="0.2">
      <c r="A165" s="7">
        <v>162</v>
      </c>
      <c r="B165" s="16">
        <v>45443</v>
      </c>
      <c r="C165" s="15" t="s">
        <v>237</v>
      </c>
      <c r="D165" s="9"/>
      <c r="E165" s="9">
        <v>1100000</v>
      </c>
      <c r="F165" s="9"/>
    </row>
    <row r="166" spans="1:6" ht="20.100000000000001" customHeight="1" x14ac:dyDescent="0.2">
      <c r="A166" s="7">
        <v>163</v>
      </c>
      <c r="B166" s="16">
        <v>45443</v>
      </c>
      <c r="C166" s="15" t="s">
        <v>247</v>
      </c>
      <c r="D166" s="9"/>
      <c r="E166" s="9">
        <v>200000</v>
      </c>
      <c r="F166" s="9"/>
    </row>
    <row r="167" spans="1:6" ht="20.100000000000001" customHeight="1" x14ac:dyDescent="0.2">
      <c r="A167" s="7">
        <v>164</v>
      </c>
      <c r="B167" s="16">
        <v>45444</v>
      </c>
      <c r="C167" s="15"/>
      <c r="D167" s="9">
        <v>10000000</v>
      </c>
      <c r="E167" s="9"/>
      <c r="F167" s="9"/>
    </row>
    <row r="168" spans="1:6" ht="20.100000000000001" customHeight="1" x14ac:dyDescent="0.2">
      <c r="A168" s="7">
        <v>165</v>
      </c>
      <c r="B168" s="16">
        <v>45448</v>
      </c>
      <c r="C168" s="15" t="s">
        <v>26</v>
      </c>
      <c r="D168" s="9"/>
      <c r="E168" s="9">
        <v>50000</v>
      </c>
      <c r="F168" s="9"/>
    </row>
    <row r="169" spans="1:6" ht="20.100000000000001" customHeight="1" x14ac:dyDescent="0.2">
      <c r="A169" s="7">
        <v>166</v>
      </c>
      <c r="B169" s="16">
        <v>45453</v>
      </c>
      <c r="C169" s="15" t="s">
        <v>58</v>
      </c>
      <c r="D169" s="9"/>
      <c r="E169" s="9">
        <v>580000</v>
      </c>
      <c r="F169" s="9"/>
    </row>
    <row r="170" spans="1:6" ht="20.100000000000001" customHeight="1" x14ac:dyDescent="0.2">
      <c r="A170" s="7">
        <v>167</v>
      </c>
      <c r="B170" s="16">
        <v>45454</v>
      </c>
      <c r="C170" s="15" t="s">
        <v>26</v>
      </c>
      <c r="D170" s="9"/>
      <c r="E170" s="9">
        <v>50000</v>
      </c>
      <c r="F170" s="9"/>
    </row>
    <row r="171" spans="1:6" ht="20.100000000000001" customHeight="1" x14ac:dyDescent="0.2">
      <c r="A171" s="7">
        <v>168</v>
      </c>
      <c r="B171" s="16">
        <v>45455</v>
      </c>
      <c r="C171" s="15" t="s">
        <v>243</v>
      </c>
      <c r="D171" s="9"/>
      <c r="E171" s="9">
        <v>889092</v>
      </c>
      <c r="F171" s="9"/>
    </row>
    <row r="172" spans="1:6" ht="20.100000000000001" customHeight="1" x14ac:dyDescent="0.2">
      <c r="A172" s="7">
        <v>169</v>
      </c>
      <c r="B172" s="16">
        <v>45458</v>
      </c>
      <c r="C172" s="15" t="s">
        <v>244</v>
      </c>
      <c r="D172" s="9"/>
      <c r="E172" s="9">
        <v>1555000</v>
      </c>
      <c r="F172" s="9"/>
    </row>
    <row r="173" spans="1:6" ht="20.100000000000001" customHeight="1" x14ac:dyDescent="0.2">
      <c r="A173" s="7">
        <v>170</v>
      </c>
      <c r="B173" s="16">
        <v>45461</v>
      </c>
      <c r="C173" s="15" t="s">
        <v>38</v>
      </c>
      <c r="D173" s="9"/>
      <c r="E173" s="9">
        <v>271000</v>
      </c>
      <c r="F173" s="9"/>
    </row>
    <row r="174" spans="1:6" ht="20.100000000000001" customHeight="1" x14ac:dyDescent="0.2">
      <c r="A174" s="7">
        <v>171</v>
      </c>
      <c r="B174" s="16">
        <v>45462</v>
      </c>
      <c r="C174" s="15" t="s">
        <v>26</v>
      </c>
      <c r="D174" s="9"/>
      <c r="E174" s="9">
        <v>50000</v>
      </c>
      <c r="F174" s="9"/>
    </row>
    <row r="175" spans="1:6" ht="20.100000000000001" customHeight="1" x14ac:dyDescent="0.2">
      <c r="A175" s="7">
        <v>172</v>
      </c>
      <c r="B175" s="16">
        <v>45463</v>
      </c>
      <c r="C175" s="15" t="s">
        <v>248</v>
      </c>
      <c r="D175" s="9"/>
      <c r="E175" s="9">
        <v>1215000</v>
      </c>
      <c r="F175" s="9"/>
    </row>
    <row r="176" spans="1:6" ht="20.100000000000001" customHeight="1" x14ac:dyDescent="0.2">
      <c r="A176" s="7">
        <v>173</v>
      </c>
      <c r="B176" s="16">
        <v>45463</v>
      </c>
      <c r="C176" s="15"/>
      <c r="D176" s="9">
        <v>10000000</v>
      </c>
      <c r="E176" s="9"/>
      <c r="F176" s="9"/>
    </row>
    <row r="177" spans="1:6" ht="20.100000000000001" customHeight="1" x14ac:dyDescent="0.2">
      <c r="A177" s="7">
        <v>174</v>
      </c>
      <c r="B177" s="16">
        <v>45464</v>
      </c>
      <c r="C177" s="15" t="s">
        <v>58</v>
      </c>
      <c r="D177" s="9"/>
      <c r="E177" s="9">
        <v>580000</v>
      </c>
      <c r="F177" s="9"/>
    </row>
    <row r="178" spans="1:6" ht="20.100000000000001" customHeight="1" x14ac:dyDescent="0.2">
      <c r="A178" s="7">
        <v>175</v>
      </c>
      <c r="B178" s="16">
        <v>45464</v>
      </c>
      <c r="C178" s="15" t="s">
        <v>250</v>
      </c>
      <c r="D178" s="9"/>
      <c r="E178" s="9">
        <v>313700</v>
      </c>
      <c r="F178" s="9"/>
    </row>
    <row r="179" spans="1:6" ht="20.100000000000001" customHeight="1" x14ac:dyDescent="0.2">
      <c r="A179" s="7">
        <v>176</v>
      </c>
      <c r="B179" s="16">
        <v>45464</v>
      </c>
      <c r="C179" s="15" t="s">
        <v>104</v>
      </c>
      <c r="D179" s="9"/>
      <c r="E179" s="9">
        <v>50000</v>
      </c>
      <c r="F179" s="9"/>
    </row>
    <row r="180" spans="1:6" ht="20.100000000000001" customHeight="1" x14ac:dyDescent="0.2">
      <c r="A180" s="7">
        <v>177</v>
      </c>
      <c r="B180" s="16">
        <v>45465</v>
      </c>
      <c r="C180" s="15" t="s">
        <v>26</v>
      </c>
      <c r="D180" s="9"/>
      <c r="E180" s="9">
        <v>54000</v>
      </c>
      <c r="F180" s="9"/>
    </row>
    <row r="181" spans="1:6" ht="20.100000000000001" customHeight="1" x14ac:dyDescent="0.2">
      <c r="A181" s="7">
        <v>178</v>
      </c>
      <c r="B181" s="16">
        <v>45469</v>
      </c>
      <c r="C181" s="15" t="s">
        <v>26</v>
      </c>
      <c r="D181" s="9"/>
      <c r="E181" s="9">
        <v>55000</v>
      </c>
      <c r="F181" s="9"/>
    </row>
    <row r="182" spans="1:6" ht="20.100000000000001" customHeight="1" x14ac:dyDescent="0.2">
      <c r="A182" s="7">
        <v>179</v>
      </c>
      <c r="B182" s="16">
        <v>45471</v>
      </c>
      <c r="C182" s="15" t="s">
        <v>251</v>
      </c>
      <c r="D182" s="9"/>
      <c r="E182" s="9">
        <v>928000</v>
      </c>
      <c r="F182" s="9"/>
    </row>
    <row r="183" spans="1:6" ht="20.100000000000001" customHeight="1" x14ac:dyDescent="0.2">
      <c r="A183" s="7">
        <v>180</v>
      </c>
      <c r="B183" s="16">
        <v>45472</v>
      </c>
      <c r="C183" s="15" t="s">
        <v>47</v>
      </c>
      <c r="D183" s="9"/>
      <c r="E183" s="9">
        <v>1160000</v>
      </c>
      <c r="F183" s="9"/>
    </row>
    <row r="184" spans="1:6" ht="20.100000000000001" customHeight="1" x14ac:dyDescent="0.2">
      <c r="A184" s="7">
        <v>181</v>
      </c>
      <c r="B184" s="16">
        <v>45474</v>
      </c>
      <c r="C184" s="15" t="s">
        <v>252</v>
      </c>
      <c r="D184" s="9"/>
      <c r="E184" s="9">
        <v>638000</v>
      </c>
      <c r="F184" s="9"/>
    </row>
    <row r="185" spans="1:6" ht="20.100000000000001" customHeight="1" x14ac:dyDescent="0.2">
      <c r="A185" s="7">
        <v>182</v>
      </c>
      <c r="B185" s="16">
        <v>45474</v>
      </c>
      <c r="C185" s="15" t="s">
        <v>253</v>
      </c>
      <c r="D185" s="9"/>
      <c r="E185" s="9">
        <v>1070000</v>
      </c>
      <c r="F185" s="9"/>
    </row>
    <row r="186" spans="1:6" ht="20.100000000000001" customHeight="1" x14ac:dyDescent="0.2">
      <c r="A186" s="7">
        <v>183</v>
      </c>
      <c r="B186" s="16">
        <v>45476</v>
      </c>
      <c r="C186" s="15" t="s">
        <v>26</v>
      </c>
      <c r="D186" s="9"/>
      <c r="E186" s="9">
        <v>54000</v>
      </c>
      <c r="F186" s="9"/>
    </row>
    <row r="187" spans="1:6" ht="20.100000000000001" customHeight="1" x14ac:dyDescent="0.2">
      <c r="A187" s="7">
        <v>184</v>
      </c>
      <c r="B187" s="16">
        <v>45477</v>
      </c>
      <c r="C187" s="15" t="s">
        <v>254</v>
      </c>
      <c r="D187" s="9"/>
      <c r="E187" s="9">
        <v>754500</v>
      </c>
      <c r="F187" s="9"/>
    </row>
    <row r="188" spans="1:6" ht="20.100000000000001" customHeight="1" x14ac:dyDescent="0.2">
      <c r="A188" s="7">
        <v>185</v>
      </c>
      <c r="B188" s="16">
        <v>45478</v>
      </c>
      <c r="C188" s="15"/>
      <c r="D188" s="9">
        <v>10000000</v>
      </c>
      <c r="E188" s="9"/>
      <c r="F188" s="9"/>
    </row>
    <row r="189" spans="1:6" ht="20.100000000000001" customHeight="1" x14ac:dyDescent="0.2">
      <c r="A189" s="7">
        <v>186</v>
      </c>
      <c r="B189" s="16">
        <v>45478</v>
      </c>
      <c r="C189" s="15" t="s">
        <v>27</v>
      </c>
      <c r="D189" s="9"/>
      <c r="E189" s="9">
        <v>24500</v>
      </c>
      <c r="F189" s="9"/>
    </row>
    <row r="190" spans="1:6" ht="20.100000000000001" customHeight="1" x14ac:dyDescent="0.2">
      <c r="A190" s="7">
        <v>187</v>
      </c>
      <c r="B190" s="16">
        <v>45478</v>
      </c>
      <c r="C190" s="15" t="s">
        <v>26</v>
      </c>
      <c r="D190" s="9"/>
      <c r="E190" s="9">
        <v>55000</v>
      </c>
      <c r="F190" s="9"/>
    </row>
    <row r="191" spans="1:6" ht="20.100000000000001" customHeight="1" x14ac:dyDescent="0.2">
      <c r="A191" s="7">
        <v>188</v>
      </c>
      <c r="B191" s="16">
        <v>45478</v>
      </c>
      <c r="C191" s="15" t="s">
        <v>256</v>
      </c>
      <c r="D191" s="9"/>
      <c r="E191" s="9">
        <v>2370000</v>
      </c>
      <c r="F191" s="9"/>
    </row>
    <row r="192" spans="1:6" ht="20.100000000000001" customHeight="1" x14ac:dyDescent="0.2">
      <c r="A192" s="7">
        <v>189</v>
      </c>
      <c r="B192" s="16">
        <v>45478</v>
      </c>
      <c r="C192" s="15" t="s">
        <v>257</v>
      </c>
      <c r="D192" s="9"/>
      <c r="E192" s="9">
        <v>1690000</v>
      </c>
      <c r="F192" s="9"/>
    </row>
    <row r="193" spans="1:6" ht="20.100000000000001" customHeight="1" x14ac:dyDescent="0.2">
      <c r="A193" s="7">
        <v>190</v>
      </c>
      <c r="B193" s="16">
        <v>45478</v>
      </c>
      <c r="C193" s="15" t="s">
        <v>255</v>
      </c>
      <c r="D193" s="9"/>
      <c r="E193" s="9">
        <v>1230000</v>
      </c>
      <c r="F193" s="9"/>
    </row>
    <row r="194" spans="1:6" ht="20.100000000000001" customHeight="1" x14ac:dyDescent="0.2">
      <c r="A194" s="7">
        <v>191</v>
      </c>
      <c r="B194" s="16">
        <v>45479</v>
      </c>
      <c r="C194" s="15" t="s">
        <v>258</v>
      </c>
      <c r="D194" s="9"/>
      <c r="E194" s="9">
        <v>1540000</v>
      </c>
      <c r="F194" s="9"/>
    </row>
    <row r="195" spans="1:6" ht="20.100000000000001" customHeight="1" x14ac:dyDescent="0.2">
      <c r="A195" s="7">
        <v>192</v>
      </c>
      <c r="B195" s="16">
        <v>45481</v>
      </c>
      <c r="C195" s="15" t="s">
        <v>259</v>
      </c>
      <c r="D195" s="9"/>
      <c r="E195" s="9">
        <v>194500</v>
      </c>
      <c r="F195" s="9"/>
    </row>
    <row r="196" spans="1:6" ht="20.100000000000001" customHeight="1" x14ac:dyDescent="0.2">
      <c r="A196" s="7">
        <v>193</v>
      </c>
      <c r="B196" s="16">
        <v>45481</v>
      </c>
      <c r="C196" s="15" t="s">
        <v>26</v>
      </c>
      <c r="D196" s="9"/>
      <c r="E196" s="9">
        <v>54000</v>
      </c>
      <c r="F196" s="9"/>
    </row>
    <row r="197" spans="1:6" ht="20.100000000000001" customHeight="1" x14ac:dyDescent="0.2">
      <c r="A197" s="7">
        <v>194</v>
      </c>
      <c r="B197" s="16">
        <v>45485</v>
      </c>
      <c r="C197" s="15" t="s">
        <v>260</v>
      </c>
      <c r="D197" s="9"/>
      <c r="E197" s="9">
        <v>1674402</v>
      </c>
      <c r="F197" s="9"/>
    </row>
    <row r="198" spans="1:6" ht="20.100000000000001" customHeight="1" x14ac:dyDescent="0.2">
      <c r="A198" s="7">
        <v>195</v>
      </c>
      <c r="B198" s="16">
        <v>45488</v>
      </c>
      <c r="C198" s="15" t="s">
        <v>26</v>
      </c>
      <c r="D198" s="9"/>
      <c r="E198" s="9">
        <v>55000</v>
      </c>
      <c r="F198" s="9"/>
    </row>
    <row r="199" spans="1:6" ht="20.100000000000001" customHeight="1" x14ac:dyDescent="0.2">
      <c r="A199" s="7">
        <v>196</v>
      </c>
      <c r="B199" s="16">
        <v>45491</v>
      </c>
      <c r="C199" s="15" t="s">
        <v>262</v>
      </c>
      <c r="D199" s="9"/>
      <c r="E199" s="9">
        <v>915000</v>
      </c>
      <c r="F199" s="9"/>
    </row>
    <row r="200" spans="1:6" ht="20.100000000000001" customHeight="1" x14ac:dyDescent="0.2">
      <c r="A200" s="7">
        <v>197</v>
      </c>
      <c r="B200" s="16">
        <v>45491</v>
      </c>
      <c r="C200" s="15" t="s">
        <v>263</v>
      </c>
      <c r="D200" s="9"/>
      <c r="E200" s="9">
        <v>151000</v>
      </c>
      <c r="F200" s="9"/>
    </row>
    <row r="201" spans="1:6" ht="20.100000000000001" customHeight="1" x14ac:dyDescent="0.2">
      <c r="A201" s="7">
        <v>198</v>
      </c>
      <c r="B201" s="16">
        <v>45495</v>
      </c>
      <c r="C201" s="15" t="s">
        <v>267</v>
      </c>
      <c r="D201" s="9"/>
      <c r="E201" s="9">
        <v>345000</v>
      </c>
      <c r="F201" s="9"/>
    </row>
    <row r="202" spans="1:6" ht="20.100000000000001" customHeight="1" x14ac:dyDescent="0.2">
      <c r="A202" s="7">
        <v>199</v>
      </c>
      <c r="B202" s="16">
        <v>45496</v>
      </c>
      <c r="C202" s="15" t="s">
        <v>26</v>
      </c>
      <c r="D202" s="9"/>
      <c r="E202" s="9">
        <v>55000</v>
      </c>
      <c r="F202" s="9"/>
    </row>
    <row r="203" spans="1:6" ht="20.100000000000001" customHeight="1" x14ac:dyDescent="0.2">
      <c r="A203" s="7">
        <v>200</v>
      </c>
      <c r="B203" s="16">
        <v>45498</v>
      </c>
      <c r="C203" s="15" t="s">
        <v>27</v>
      </c>
      <c r="D203" s="9"/>
      <c r="E203" s="9">
        <v>67000</v>
      </c>
      <c r="F203" s="9"/>
    </row>
    <row r="204" spans="1:6" ht="20.100000000000001" customHeight="1" x14ac:dyDescent="0.2">
      <c r="A204" s="7">
        <v>201</v>
      </c>
      <c r="B204" s="16">
        <v>45498</v>
      </c>
      <c r="C204" s="15" t="s">
        <v>65</v>
      </c>
      <c r="D204" s="9"/>
      <c r="E204" s="9">
        <v>241800</v>
      </c>
      <c r="F204" s="9"/>
    </row>
    <row r="205" spans="1:6" ht="20.100000000000001" customHeight="1" x14ac:dyDescent="0.2">
      <c r="A205" s="7">
        <v>202</v>
      </c>
      <c r="B205" s="16">
        <v>45498</v>
      </c>
      <c r="C205" s="15" t="s">
        <v>250</v>
      </c>
      <c r="D205" s="9"/>
      <c r="E205" s="9">
        <v>389600</v>
      </c>
      <c r="F205" s="9"/>
    </row>
    <row r="206" spans="1:6" ht="20.100000000000001" customHeight="1" x14ac:dyDescent="0.2">
      <c r="A206" s="7">
        <v>203</v>
      </c>
      <c r="B206" s="16">
        <v>45502</v>
      </c>
      <c r="C206" s="15" t="s">
        <v>26</v>
      </c>
      <c r="D206" s="9"/>
      <c r="E206" s="9">
        <v>55000</v>
      </c>
      <c r="F206" s="9"/>
    </row>
    <row r="207" spans="1:6" ht="20.100000000000001" customHeight="1" x14ac:dyDescent="0.2">
      <c r="A207" s="7">
        <v>204</v>
      </c>
      <c r="B207" s="16">
        <v>45502</v>
      </c>
      <c r="C207" s="15" t="s">
        <v>268</v>
      </c>
      <c r="D207" s="9"/>
      <c r="E207" s="9">
        <v>50000</v>
      </c>
      <c r="F207" s="9"/>
    </row>
    <row r="208" spans="1:6" ht="20.100000000000001" customHeight="1" x14ac:dyDescent="0.2">
      <c r="A208" s="7">
        <v>205</v>
      </c>
      <c r="B208" s="16">
        <v>45503</v>
      </c>
      <c r="C208" s="15" t="s">
        <v>260</v>
      </c>
      <c r="D208" s="9"/>
      <c r="E208" s="9">
        <v>1674402</v>
      </c>
      <c r="F208" s="9"/>
    </row>
    <row r="209" spans="1:6" ht="20.100000000000001" customHeight="1" x14ac:dyDescent="0.2">
      <c r="A209" s="7">
        <v>206</v>
      </c>
      <c r="B209" s="16">
        <v>45504</v>
      </c>
      <c r="C209" s="15" t="s">
        <v>269</v>
      </c>
      <c r="D209" s="9"/>
      <c r="E209" s="9">
        <v>180500</v>
      </c>
      <c r="F209" s="9"/>
    </row>
    <row r="210" spans="1:6" ht="20.100000000000001" customHeight="1" x14ac:dyDescent="0.2">
      <c r="A210" s="7">
        <v>207</v>
      </c>
      <c r="B210" s="16">
        <v>45507</v>
      </c>
      <c r="C210" s="15" t="s">
        <v>26</v>
      </c>
      <c r="D210" s="9"/>
      <c r="E210" s="9">
        <v>55000</v>
      </c>
      <c r="F210" s="9"/>
    </row>
    <row r="211" spans="1:6" ht="20.100000000000001" customHeight="1" x14ac:dyDescent="0.2">
      <c r="A211" s="7">
        <v>208</v>
      </c>
      <c r="B211" s="16">
        <v>45510</v>
      </c>
      <c r="C211" s="15" t="s">
        <v>27</v>
      </c>
      <c r="D211" s="9"/>
      <c r="E211" s="9">
        <v>43000</v>
      </c>
      <c r="F211" s="9"/>
    </row>
    <row r="212" spans="1:6" ht="20.100000000000001" customHeight="1" x14ac:dyDescent="0.2">
      <c r="A212" s="7">
        <v>209</v>
      </c>
      <c r="B212" s="16">
        <v>45510</v>
      </c>
      <c r="C212" s="15" t="s">
        <v>271</v>
      </c>
      <c r="D212" s="9"/>
      <c r="E212" s="9">
        <v>70000</v>
      </c>
      <c r="F212" s="9"/>
    </row>
    <row r="213" spans="1:6" ht="20.100000000000001" customHeight="1" x14ac:dyDescent="0.2">
      <c r="A213" s="7">
        <v>210</v>
      </c>
      <c r="B213" s="16">
        <v>45510</v>
      </c>
      <c r="C213" s="15" t="s">
        <v>38</v>
      </c>
      <c r="D213" s="9"/>
      <c r="E213" s="9">
        <v>263000</v>
      </c>
      <c r="F213" s="9"/>
    </row>
    <row r="214" spans="1:6" ht="20.100000000000001" customHeight="1" x14ac:dyDescent="0.2">
      <c r="A214" s="7">
        <v>211</v>
      </c>
      <c r="B214" s="16">
        <v>45512</v>
      </c>
      <c r="C214" s="15" t="s">
        <v>29</v>
      </c>
      <c r="D214" s="9"/>
      <c r="E214" s="9">
        <v>59000</v>
      </c>
      <c r="F214" s="9"/>
    </row>
    <row r="215" spans="1:6" ht="20.100000000000001" customHeight="1" x14ac:dyDescent="0.2">
      <c r="A215" s="7">
        <v>212</v>
      </c>
      <c r="B215" s="16">
        <v>45513</v>
      </c>
      <c r="C215" s="15" t="s">
        <v>26</v>
      </c>
      <c r="D215" s="9"/>
      <c r="E215" s="9">
        <v>55000</v>
      </c>
      <c r="F215" s="9"/>
    </row>
    <row r="216" spans="1:6" ht="20.100000000000001" customHeight="1" x14ac:dyDescent="0.2">
      <c r="A216" s="7">
        <v>213</v>
      </c>
      <c r="B216" s="16">
        <v>45514</v>
      </c>
      <c r="C216" s="15" t="s">
        <v>274</v>
      </c>
      <c r="D216" s="9"/>
      <c r="E216" s="9">
        <v>1340000</v>
      </c>
      <c r="F216" s="9"/>
    </row>
    <row r="217" spans="1:6" ht="20.100000000000001" customHeight="1" x14ac:dyDescent="0.2">
      <c r="A217" s="7">
        <v>214</v>
      </c>
      <c r="B217" s="16">
        <v>45517</v>
      </c>
      <c r="C217" s="15" t="s">
        <v>26</v>
      </c>
      <c r="D217" s="9"/>
      <c r="E217" s="9">
        <v>55000</v>
      </c>
      <c r="F217" s="9"/>
    </row>
    <row r="218" spans="1:6" ht="20.100000000000001" customHeight="1" x14ac:dyDescent="0.2">
      <c r="A218" s="7">
        <v>215</v>
      </c>
      <c r="B218" s="16">
        <v>45526</v>
      </c>
      <c r="C218" s="15"/>
      <c r="D218" s="9">
        <v>10000000</v>
      </c>
      <c r="E218" s="9"/>
      <c r="F218" s="9"/>
    </row>
    <row r="219" spans="1:6" ht="20.100000000000001" customHeight="1" x14ac:dyDescent="0.2">
      <c r="A219" s="7">
        <v>216</v>
      </c>
      <c r="B219" s="16">
        <v>45527</v>
      </c>
      <c r="C219" s="15" t="s">
        <v>277</v>
      </c>
      <c r="D219" s="9"/>
      <c r="E219" s="9">
        <v>60000</v>
      </c>
      <c r="F219" s="9"/>
    </row>
    <row r="220" spans="1:6" ht="20.100000000000001" customHeight="1" x14ac:dyDescent="0.2">
      <c r="A220" s="7">
        <v>217</v>
      </c>
      <c r="B220" s="16">
        <v>45528</v>
      </c>
      <c r="C220" s="15" t="s">
        <v>276</v>
      </c>
      <c r="D220" s="9"/>
      <c r="E220" s="9">
        <v>690000</v>
      </c>
      <c r="F220" s="9"/>
    </row>
    <row r="221" spans="1:6" ht="20.100000000000001" customHeight="1" x14ac:dyDescent="0.2">
      <c r="A221" s="7">
        <v>218</v>
      </c>
      <c r="B221" s="16">
        <v>45529</v>
      </c>
      <c r="C221" s="15" t="s">
        <v>278</v>
      </c>
      <c r="D221" s="9"/>
      <c r="E221" s="9">
        <v>265000</v>
      </c>
      <c r="F221" s="9"/>
    </row>
    <row r="222" spans="1:6" ht="20.100000000000001" customHeight="1" x14ac:dyDescent="0.2">
      <c r="A222" s="7">
        <v>219</v>
      </c>
      <c r="B222" s="16">
        <v>45530</v>
      </c>
      <c r="C222" s="15" t="s">
        <v>26</v>
      </c>
      <c r="D222" s="9"/>
      <c r="E222" s="9">
        <v>55000</v>
      </c>
      <c r="F222" s="9"/>
    </row>
    <row r="223" spans="1:6" ht="20.100000000000001" customHeight="1" x14ac:dyDescent="0.2">
      <c r="A223" s="7">
        <v>220</v>
      </c>
      <c r="B223" s="16">
        <v>45531</v>
      </c>
      <c r="C223" s="15" t="s">
        <v>103</v>
      </c>
      <c r="D223" s="9"/>
      <c r="E223" s="9">
        <v>290000</v>
      </c>
      <c r="F223" s="9"/>
    </row>
    <row r="224" spans="1:6" ht="20.100000000000001" customHeight="1" x14ac:dyDescent="0.2">
      <c r="A224" s="7">
        <v>221</v>
      </c>
      <c r="B224" s="16">
        <v>45533</v>
      </c>
      <c r="C224" s="15" t="s">
        <v>281</v>
      </c>
      <c r="D224" s="9"/>
      <c r="E224" s="9">
        <v>50000</v>
      </c>
      <c r="F224" s="9"/>
    </row>
    <row r="225" spans="1:6" ht="20.100000000000001" customHeight="1" x14ac:dyDescent="0.2">
      <c r="A225" s="7">
        <v>222</v>
      </c>
      <c r="B225" s="16">
        <v>45533</v>
      </c>
      <c r="C225" s="15" t="s">
        <v>26</v>
      </c>
      <c r="D225" s="9"/>
      <c r="E225" s="9">
        <v>55000</v>
      </c>
      <c r="F225" s="9"/>
    </row>
    <row r="226" spans="1:6" ht="20.100000000000001" customHeight="1" x14ac:dyDescent="0.2">
      <c r="A226" s="7">
        <v>223</v>
      </c>
      <c r="B226" s="16">
        <v>45538</v>
      </c>
      <c r="C226" s="15" t="s">
        <v>287</v>
      </c>
      <c r="D226" s="9"/>
      <c r="E226" s="9">
        <v>100000</v>
      </c>
      <c r="F226" s="9"/>
    </row>
    <row r="227" spans="1:6" ht="20.100000000000001" customHeight="1" x14ac:dyDescent="0.2">
      <c r="A227" s="7">
        <v>224</v>
      </c>
      <c r="B227" s="16">
        <v>45539</v>
      </c>
      <c r="C227" s="15" t="s">
        <v>26</v>
      </c>
      <c r="D227" s="9"/>
      <c r="E227" s="9">
        <v>55000</v>
      </c>
      <c r="F227" s="9"/>
    </row>
    <row r="228" spans="1:6" ht="20.100000000000001" customHeight="1" x14ac:dyDescent="0.2">
      <c r="A228" s="7">
        <v>225</v>
      </c>
      <c r="B228" s="16">
        <v>45539</v>
      </c>
      <c r="C228" s="15" t="s">
        <v>285</v>
      </c>
      <c r="D228" s="9"/>
      <c r="E228" s="9">
        <v>790000</v>
      </c>
      <c r="F228" s="9"/>
    </row>
    <row r="229" spans="1:6" ht="20.100000000000001" customHeight="1" x14ac:dyDescent="0.2">
      <c r="A229" s="7">
        <v>226</v>
      </c>
      <c r="B229" s="16">
        <v>45544</v>
      </c>
      <c r="C229" s="15" t="s">
        <v>26</v>
      </c>
      <c r="D229" s="9"/>
      <c r="E229" s="9">
        <v>55000</v>
      </c>
      <c r="F229" s="9"/>
    </row>
    <row r="230" spans="1:6" ht="20.100000000000001" customHeight="1" x14ac:dyDescent="0.2">
      <c r="A230" s="7">
        <v>227</v>
      </c>
      <c r="B230" s="16">
        <v>45545</v>
      </c>
      <c r="C230" s="15" t="s">
        <v>173</v>
      </c>
      <c r="D230" s="9"/>
      <c r="E230" s="9">
        <v>2007402</v>
      </c>
      <c r="F230" s="9"/>
    </row>
    <row r="231" spans="1:6" ht="20.100000000000001" customHeight="1" x14ac:dyDescent="0.2">
      <c r="A231" s="7">
        <v>228</v>
      </c>
      <c r="B231" s="16">
        <v>45547</v>
      </c>
      <c r="C231" s="15" t="s">
        <v>291</v>
      </c>
      <c r="D231" s="9"/>
      <c r="E231" s="9">
        <v>100000</v>
      </c>
      <c r="F231" s="9"/>
    </row>
    <row r="232" spans="1:6" ht="20.100000000000001" customHeight="1" x14ac:dyDescent="0.2">
      <c r="A232" s="7">
        <v>229</v>
      </c>
      <c r="B232" s="16">
        <v>45547</v>
      </c>
      <c r="C232" s="15" t="s">
        <v>26</v>
      </c>
      <c r="D232" s="9"/>
      <c r="E232" s="9">
        <v>55000</v>
      </c>
      <c r="F232" s="9"/>
    </row>
    <row r="233" spans="1:6" ht="20.100000000000001" customHeight="1" x14ac:dyDescent="0.2">
      <c r="A233" s="7">
        <v>230</v>
      </c>
      <c r="B233" s="16">
        <v>45548</v>
      </c>
      <c r="C233" s="15" t="s">
        <v>293</v>
      </c>
      <c r="D233" s="9"/>
      <c r="E233" s="9">
        <v>155000</v>
      </c>
      <c r="F233" s="9"/>
    </row>
    <row r="234" spans="1:6" ht="20.100000000000001" customHeight="1" x14ac:dyDescent="0.2">
      <c r="A234" s="7">
        <v>231</v>
      </c>
      <c r="B234" s="16">
        <v>45549</v>
      </c>
      <c r="C234" s="15" t="s">
        <v>294</v>
      </c>
      <c r="D234" s="9"/>
      <c r="E234" s="9">
        <v>100000</v>
      </c>
      <c r="F234" s="9"/>
    </row>
    <row r="235" spans="1:6" ht="20.100000000000001" customHeight="1" x14ac:dyDescent="0.2">
      <c r="A235" s="7">
        <v>232</v>
      </c>
      <c r="B235" s="16">
        <v>45552</v>
      </c>
      <c r="C235" s="15" t="s">
        <v>295</v>
      </c>
      <c r="D235" s="9"/>
      <c r="E235" s="9">
        <v>100000</v>
      </c>
      <c r="F235" s="9"/>
    </row>
    <row r="236" spans="1:6" ht="20.100000000000001" customHeight="1" x14ac:dyDescent="0.2">
      <c r="A236" s="7">
        <v>233</v>
      </c>
      <c r="B236" s="16">
        <v>45553</v>
      </c>
      <c r="C236" s="15" t="s">
        <v>26</v>
      </c>
      <c r="D236" s="9"/>
      <c r="E236" s="9">
        <v>55000</v>
      </c>
      <c r="F236" s="9"/>
    </row>
    <row r="237" spans="1:6" ht="20.100000000000001" customHeight="1" x14ac:dyDescent="0.2">
      <c r="A237" s="7">
        <v>234</v>
      </c>
      <c r="B237" s="16">
        <v>45554</v>
      </c>
      <c r="C237" s="15" t="s">
        <v>296</v>
      </c>
      <c r="D237" s="9"/>
      <c r="E237" s="9">
        <v>700000</v>
      </c>
      <c r="F237" s="9"/>
    </row>
    <row r="238" spans="1:6" ht="20.100000000000001" customHeight="1" x14ac:dyDescent="0.2">
      <c r="A238" s="7">
        <v>235</v>
      </c>
      <c r="B238" s="16">
        <v>45554</v>
      </c>
      <c r="C238" s="15" t="s">
        <v>297</v>
      </c>
      <c r="D238" s="9"/>
      <c r="E238" s="9">
        <v>600000</v>
      </c>
      <c r="F238" s="9"/>
    </row>
    <row r="239" spans="1:6" ht="20.100000000000001" customHeight="1" x14ac:dyDescent="0.2">
      <c r="A239" s="7">
        <v>236</v>
      </c>
      <c r="B239" s="16">
        <v>45555</v>
      </c>
      <c r="C239" s="15" t="s">
        <v>298</v>
      </c>
      <c r="D239" s="9"/>
      <c r="E239" s="9">
        <v>1000000</v>
      </c>
      <c r="F239" s="9"/>
    </row>
    <row r="240" spans="1:6" ht="20.100000000000001" customHeight="1" x14ac:dyDescent="0.2">
      <c r="A240" s="7">
        <v>237</v>
      </c>
      <c r="B240" s="16">
        <v>45556</v>
      </c>
      <c r="C240" s="15" t="s">
        <v>299</v>
      </c>
      <c r="D240" s="9"/>
      <c r="E240" s="9">
        <v>345800</v>
      </c>
      <c r="F240" s="9"/>
    </row>
    <row r="241" spans="1:6" ht="20.100000000000001" customHeight="1" x14ac:dyDescent="0.2">
      <c r="A241" s="7">
        <v>238</v>
      </c>
      <c r="B241" s="16">
        <v>45558</v>
      </c>
      <c r="C241" s="15" t="s">
        <v>300</v>
      </c>
      <c r="D241" s="9"/>
      <c r="E241" s="9">
        <v>100000</v>
      </c>
      <c r="F241" s="9"/>
    </row>
    <row r="242" spans="1:6" ht="20.100000000000001" customHeight="1" x14ac:dyDescent="0.2">
      <c r="A242" s="7">
        <v>239</v>
      </c>
      <c r="B242" s="16">
        <v>45559</v>
      </c>
      <c r="C242" s="15" t="s">
        <v>26</v>
      </c>
      <c r="D242" s="9"/>
      <c r="E242" s="9">
        <v>55000</v>
      </c>
      <c r="F242" s="9"/>
    </row>
    <row r="243" spans="1:6" ht="20.100000000000001" customHeight="1" x14ac:dyDescent="0.2">
      <c r="A243" s="7">
        <v>240</v>
      </c>
      <c r="B243" s="16">
        <v>45561</v>
      </c>
      <c r="C243" s="15" t="s">
        <v>38</v>
      </c>
      <c r="D243" s="9"/>
      <c r="E243" s="9">
        <v>262000</v>
      </c>
      <c r="F243" s="9"/>
    </row>
    <row r="244" spans="1:6" ht="20.100000000000001" customHeight="1" x14ac:dyDescent="0.2">
      <c r="A244" s="7">
        <v>241</v>
      </c>
      <c r="B244" s="16">
        <v>45562</v>
      </c>
      <c r="C244" s="15" t="s">
        <v>303</v>
      </c>
      <c r="D244" s="9"/>
      <c r="E244" s="9">
        <v>50000</v>
      </c>
      <c r="F244" s="9"/>
    </row>
    <row r="245" spans="1:6" ht="20.100000000000001" customHeight="1" x14ac:dyDescent="0.2">
      <c r="A245" s="7">
        <v>242</v>
      </c>
      <c r="B245" s="16">
        <v>45563</v>
      </c>
      <c r="C245" s="15"/>
      <c r="D245" s="9">
        <v>4000000</v>
      </c>
      <c r="E245" s="9"/>
      <c r="F245" s="9"/>
    </row>
    <row r="246" spans="1:6" ht="20.100000000000001" customHeight="1" x14ac:dyDescent="0.2">
      <c r="A246" s="7">
        <v>243</v>
      </c>
      <c r="B246" s="16">
        <v>45563</v>
      </c>
      <c r="C246" s="15" t="s">
        <v>304</v>
      </c>
      <c r="D246" s="9"/>
      <c r="E246" s="9">
        <v>50000</v>
      </c>
      <c r="F246" s="9"/>
    </row>
    <row r="247" spans="1:6" ht="20.100000000000001" customHeight="1" x14ac:dyDescent="0.2">
      <c r="A247" s="7">
        <v>244</v>
      </c>
      <c r="B247" s="16">
        <v>45566</v>
      </c>
      <c r="C247" s="15" t="s">
        <v>26</v>
      </c>
      <c r="D247" s="9"/>
      <c r="E247" s="9">
        <v>55000</v>
      </c>
      <c r="F247" s="9"/>
    </row>
    <row r="248" spans="1:6" ht="20.100000000000001" customHeight="1" x14ac:dyDescent="0.2">
      <c r="A248" s="7">
        <v>245</v>
      </c>
      <c r="B248" s="16">
        <v>45566</v>
      </c>
      <c r="C248" s="15" t="s">
        <v>305</v>
      </c>
      <c r="D248" s="9"/>
      <c r="E248" s="9">
        <v>1276000</v>
      </c>
      <c r="F248" s="9"/>
    </row>
    <row r="249" spans="1:6" ht="20.100000000000001" customHeight="1" x14ac:dyDescent="0.2">
      <c r="A249" s="7">
        <v>246</v>
      </c>
      <c r="B249" s="16">
        <v>45573</v>
      </c>
      <c r="C249" s="15" t="s">
        <v>204</v>
      </c>
      <c r="D249" s="9"/>
      <c r="E249" s="9">
        <v>37000</v>
      </c>
      <c r="F249" s="9"/>
    </row>
    <row r="250" spans="1:6" ht="20.100000000000001" customHeight="1" x14ac:dyDescent="0.2">
      <c r="A250" s="7">
        <v>247</v>
      </c>
      <c r="B250" s="16">
        <v>45574</v>
      </c>
      <c r="C250" s="15" t="s">
        <v>26</v>
      </c>
      <c r="D250" s="9"/>
      <c r="E250" s="9">
        <v>55000</v>
      </c>
      <c r="F250" s="9"/>
    </row>
    <row r="251" spans="1:6" ht="20.100000000000001" customHeight="1" x14ac:dyDescent="0.2">
      <c r="A251" s="7">
        <v>248</v>
      </c>
      <c r="B251" s="16">
        <v>45576</v>
      </c>
      <c r="C251" s="15" t="s">
        <v>176</v>
      </c>
      <c r="D251" s="9"/>
      <c r="E251" s="9">
        <v>329000</v>
      </c>
      <c r="F251" s="9"/>
    </row>
    <row r="252" spans="1:6" ht="20.100000000000001" customHeight="1" x14ac:dyDescent="0.2">
      <c r="A252" s="7">
        <v>249</v>
      </c>
      <c r="B252" s="16">
        <v>45579</v>
      </c>
      <c r="C252" s="15" t="s">
        <v>308</v>
      </c>
      <c r="D252" s="9"/>
      <c r="E252" s="9">
        <v>78000</v>
      </c>
      <c r="F252" s="9"/>
    </row>
    <row r="253" spans="1:6" ht="20.100000000000001" customHeight="1" x14ac:dyDescent="0.2">
      <c r="A253" s="7">
        <v>250</v>
      </c>
      <c r="B253" s="16">
        <v>45579</v>
      </c>
      <c r="C253" s="15" t="s">
        <v>26</v>
      </c>
      <c r="D253" s="9"/>
      <c r="E253" s="9">
        <v>55000</v>
      </c>
      <c r="F253" s="9"/>
    </row>
    <row r="254" spans="1:6" ht="20.100000000000001" customHeight="1" x14ac:dyDescent="0.2">
      <c r="A254" s="7">
        <v>251</v>
      </c>
      <c r="B254" s="16">
        <v>45582</v>
      </c>
      <c r="C254" s="15" t="s">
        <v>309</v>
      </c>
      <c r="D254" s="9"/>
      <c r="E254" s="9">
        <v>170000</v>
      </c>
      <c r="F254" s="9"/>
    </row>
    <row r="255" spans="1:6" ht="20.100000000000001" customHeight="1" x14ac:dyDescent="0.2">
      <c r="A255" s="7">
        <v>252</v>
      </c>
      <c r="B255" s="16">
        <v>45586</v>
      </c>
      <c r="C255" s="15" t="s">
        <v>318</v>
      </c>
      <c r="D255" s="9"/>
      <c r="E255" s="9">
        <v>76000</v>
      </c>
      <c r="F255" s="9"/>
    </row>
    <row r="256" spans="1:6" ht="20.100000000000001" customHeight="1" x14ac:dyDescent="0.2">
      <c r="A256" s="7">
        <v>253</v>
      </c>
      <c r="B256" s="16">
        <v>45587</v>
      </c>
      <c r="C256" s="15" t="s">
        <v>26</v>
      </c>
      <c r="D256" s="9"/>
      <c r="E256" s="9">
        <v>55000</v>
      </c>
      <c r="F256" s="9"/>
    </row>
    <row r="257" spans="1:6" ht="20.100000000000001" customHeight="1" x14ac:dyDescent="0.2">
      <c r="A257" s="7">
        <v>254</v>
      </c>
      <c r="B257" s="16">
        <v>45587</v>
      </c>
      <c r="C257" s="15" t="s">
        <v>47</v>
      </c>
      <c r="D257" s="9"/>
      <c r="E257" s="9">
        <v>1160000</v>
      </c>
      <c r="F257" s="9"/>
    </row>
    <row r="258" spans="1:6" ht="20.100000000000001" customHeight="1" x14ac:dyDescent="0.2">
      <c r="A258" s="7">
        <v>255</v>
      </c>
      <c r="B258" s="16">
        <v>45587</v>
      </c>
      <c r="C258" s="15" t="s">
        <v>54</v>
      </c>
      <c r="D258" s="9"/>
      <c r="E258" s="9">
        <v>343000</v>
      </c>
      <c r="F258" s="9"/>
    </row>
    <row r="259" spans="1:6" ht="20.100000000000001" customHeight="1" x14ac:dyDescent="0.2">
      <c r="A259" s="7">
        <v>256</v>
      </c>
      <c r="B259" s="16">
        <v>45587</v>
      </c>
      <c r="C259" s="15" t="s">
        <v>260</v>
      </c>
      <c r="D259" s="9"/>
      <c r="E259" s="9">
        <v>1674402</v>
      </c>
      <c r="F259" s="9"/>
    </row>
    <row r="260" spans="1:6" ht="20.100000000000001" customHeight="1" x14ac:dyDescent="0.2">
      <c r="A260" s="7">
        <v>257</v>
      </c>
      <c r="B260" s="16">
        <v>45587</v>
      </c>
      <c r="C260" s="15"/>
      <c r="D260" s="9">
        <v>5000000</v>
      </c>
      <c r="E260" s="9"/>
      <c r="F260" s="9"/>
    </row>
    <row r="261" spans="1:6" ht="20.100000000000001" customHeight="1" x14ac:dyDescent="0.2">
      <c r="A261" s="7">
        <v>258</v>
      </c>
      <c r="B261" s="16">
        <v>45588</v>
      </c>
      <c r="C261" s="15" t="s">
        <v>177</v>
      </c>
      <c r="D261" s="9"/>
      <c r="E261" s="9">
        <v>1700000</v>
      </c>
      <c r="F261" s="9"/>
    </row>
    <row r="262" spans="1:6" ht="20.100000000000001" customHeight="1" x14ac:dyDescent="0.2">
      <c r="A262" s="7">
        <v>259</v>
      </c>
      <c r="B262" s="16">
        <v>45588</v>
      </c>
      <c r="C262" s="15" t="s">
        <v>313</v>
      </c>
      <c r="D262" s="9"/>
      <c r="E262" s="9">
        <v>40000</v>
      </c>
      <c r="F262" s="9"/>
    </row>
    <row r="263" spans="1:6" ht="20.100000000000001" customHeight="1" x14ac:dyDescent="0.2">
      <c r="A263" s="7">
        <v>260</v>
      </c>
      <c r="B263" s="16">
        <v>45590</v>
      </c>
      <c r="C263" s="15" t="s">
        <v>311</v>
      </c>
      <c r="D263" s="9"/>
      <c r="E263" s="9">
        <v>300000</v>
      </c>
      <c r="F263" s="9"/>
    </row>
    <row r="264" spans="1:6" ht="20.100000000000001" customHeight="1" x14ac:dyDescent="0.2">
      <c r="A264" s="7">
        <v>261</v>
      </c>
      <c r="B264" s="16">
        <v>45591</v>
      </c>
      <c r="C264" s="15" t="s">
        <v>105</v>
      </c>
      <c r="D264" s="9"/>
      <c r="E264" s="9">
        <v>680000</v>
      </c>
      <c r="F264" s="9"/>
    </row>
    <row r="265" spans="1:6" ht="20.100000000000001" customHeight="1" x14ac:dyDescent="0.2">
      <c r="A265" s="7">
        <v>262</v>
      </c>
      <c r="B265" s="16">
        <v>45591</v>
      </c>
      <c r="C265" s="15" t="s">
        <v>26</v>
      </c>
      <c r="D265" s="9"/>
      <c r="E265" s="9">
        <v>55000</v>
      </c>
      <c r="F265" s="9"/>
    </row>
    <row r="266" spans="1:6" ht="20.100000000000001" customHeight="1" x14ac:dyDescent="0.2">
      <c r="A266" s="7">
        <v>263</v>
      </c>
      <c r="B266" s="16">
        <v>45593</v>
      </c>
      <c r="C266" s="15" t="s">
        <v>312</v>
      </c>
      <c r="D266" s="9"/>
      <c r="E266" s="9">
        <v>193000</v>
      </c>
      <c r="F266" s="9"/>
    </row>
    <row r="267" spans="1:6" ht="20.100000000000001" customHeight="1" x14ac:dyDescent="0.2">
      <c r="A267" s="7">
        <v>264</v>
      </c>
      <c r="B267" s="16">
        <v>45594</v>
      </c>
      <c r="C267" s="15" t="s">
        <v>313</v>
      </c>
      <c r="D267" s="9"/>
      <c r="E267" s="9">
        <v>50000</v>
      </c>
      <c r="F267" s="9"/>
    </row>
    <row r="268" spans="1:6" ht="20.100000000000001" customHeight="1" x14ac:dyDescent="0.2">
      <c r="A268" s="7">
        <v>265</v>
      </c>
      <c r="B268" s="16">
        <v>45596</v>
      </c>
      <c r="C268" s="15" t="s">
        <v>26</v>
      </c>
      <c r="D268" s="9"/>
      <c r="E268" s="9">
        <v>55000</v>
      </c>
      <c r="F268" s="9"/>
    </row>
    <row r="269" spans="1:6" ht="20.100000000000001" customHeight="1" x14ac:dyDescent="0.2">
      <c r="A269" s="7">
        <v>266</v>
      </c>
      <c r="B269" s="16">
        <v>45596</v>
      </c>
      <c r="C269" s="15" t="s">
        <v>54</v>
      </c>
      <c r="D269" s="9"/>
      <c r="E269" s="9">
        <v>377600</v>
      </c>
      <c r="F269" s="9"/>
    </row>
    <row r="270" spans="1:6" ht="20.100000000000001" customHeight="1" x14ac:dyDescent="0.2">
      <c r="A270" s="7">
        <v>267</v>
      </c>
      <c r="B270" s="16">
        <v>45597</v>
      </c>
      <c r="C270" s="15" t="s">
        <v>314</v>
      </c>
      <c r="D270" s="9"/>
      <c r="E270" s="9">
        <v>360000</v>
      </c>
      <c r="F270" s="9"/>
    </row>
    <row r="271" spans="1:6" ht="20.100000000000001" customHeight="1" x14ac:dyDescent="0.2">
      <c r="A271" s="7">
        <v>268</v>
      </c>
      <c r="B271" s="16">
        <v>45598</v>
      </c>
      <c r="C271" s="15" t="s">
        <v>319</v>
      </c>
      <c r="D271" s="9"/>
      <c r="E271" s="9">
        <v>50000</v>
      </c>
      <c r="F271" s="9"/>
    </row>
    <row r="272" spans="1:6" ht="20.100000000000001" customHeight="1" x14ac:dyDescent="0.2">
      <c r="A272" s="7">
        <v>269</v>
      </c>
      <c r="B272" s="16">
        <v>45598</v>
      </c>
      <c r="C272" s="15" t="s">
        <v>315</v>
      </c>
      <c r="D272" s="9"/>
      <c r="E272" s="9">
        <v>289100</v>
      </c>
      <c r="F272" s="9"/>
    </row>
    <row r="273" spans="1:6" ht="20.100000000000001" customHeight="1" x14ac:dyDescent="0.2">
      <c r="A273" s="7">
        <v>270</v>
      </c>
      <c r="B273" s="16">
        <v>45598</v>
      </c>
      <c r="C273" s="15"/>
      <c r="D273" s="9">
        <v>900000</v>
      </c>
      <c r="E273" s="9"/>
      <c r="F273" s="9"/>
    </row>
    <row r="274" spans="1:6" ht="20.100000000000001" customHeight="1" x14ac:dyDescent="0.2">
      <c r="A274" s="7">
        <v>271</v>
      </c>
      <c r="B274" s="16">
        <v>45598</v>
      </c>
      <c r="C274" s="15" t="s">
        <v>317</v>
      </c>
      <c r="D274" s="9"/>
      <c r="E274" s="9">
        <v>900000</v>
      </c>
      <c r="F274" s="9"/>
    </row>
    <row r="275" spans="1:6" ht="20.100000000000001" customHeight="1" x14ac:dyDescent="0.2">
      <c r="A275" s="7">
        <v>272</v>
      </c>
      <c r="B275" s="16">
        <v>45598</v>
      </c>
      <c r="C275" s="15" t="s">
        <v>26</v>
      </c>
      <c r="D275" s="9"/>
      <c r="E275" s="9">
        <v>55000</v>
      </c>
      <c r="F275" s="9"/>
    </row>
    <row r="276" spans="1:6" ht="20.100000000000001" customHeight="1" x14ac:dyDescent="0.2">
      <c r="A276" s="7">
        <v>273</v>
      </c>
      <c r="B276" s="16"/>
      <c r="C276" s="15"/>
      <c r="D276" s="9"/>
      <c r="E276" s="9"/>
      <c r="F276" s="9"/>
    </row>
    <row r="277" spans="1:6" ht="20.100000000000001" customHeight="1" x14ac:dyDescent="0.2">
      <c r="A277" s="7">
        <v>274</v>
      </c>
      <c r="B277" s="16"/>
      <c r="C277" s="15"/>
      <c r="D277" s="9"/>
      <c r="E277" s="9"/>
      <c r="F277" s="9"/>
    </row>
    <row r="278" spans="1:6" ht="20.100000000000001" customHeight="1" x14ac:dyDescent="0.2">
      <c r="A278" s="7">
        <v>275</v>
      </c>
      <c r="B278" s="16"/>
      <c r="C278" s="15"/>
      <c r="D278" s="9"/>
      <c r="E278" s="9"/>
      <c r="F278" s="9"/>
    </row>
    <row r="279" spans="1:6" ht="20.100000000000001" customHeight="1" x14ac:dyDescent="0.2">
      <c r="A279" s="7">
        <v>276</v>
      </c>
      <c r="B279" s="16"/>
      <c r="C279" s="15"/>
      <c r="D279" s="9"/>
      <c r="E279" s="9"/>
      <c r="F279" s="9"/>
    </row>
    <row r="280" spans="1:6" ht="20.100000000000001" customHeight="1" x14ac:dyDescent="0.2">
      <c r="D280" s="12">
        <f>SUM(D4:D279)</f>
        <v>164902403</v>
      </c>
      <c r="E280" s="12">
        <f>SUM(E4:E279)</f>
        <v>169706989</v>
      </c>
      <c r="F280" s="12">
        <f>D280-E280</f>
        <v>-4804586</v>
      </c>
    </row>
    <row r="281" spans="1:6" ht="20.100000000000001" customHeight="1" x14ac:dyDescent="0.2"/>
    <row r="282" spans="1:6" ht="20.100000000000001" customHeight="1" x14ac:dyDescent="0.2"/>
    <row r="283" spans="1:6" ht="20.100000000000001" customHeight="1" x14ac:dyDescent="0.2"/>
    <row r="284" spans="1:6" ht="20.100000000000001" customHeight="1" x14ac:dyDescent="0.2"/>
    <row r="285" spans="1:6" ht="20.100000000000001" customHeight="1" x14ac:dyDescent="0.2"/>
    <row r="286" spans="1:6" ht="20.100000000000001" customHeight="1" x14ac:dyDescent="0.2"/>
    <row r="287" spans="1:6" ht="20.100000000000001" customHeight="1" x14ac:dyDescent="0.2"/>
    <row r="288" spans="1:6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  <row r="448" ht="20.100000000000001" customHeight="1" x14ac:dyDescent="0.2"/>
    <row r="449" ht="20.100000000000001" customHeight="1" x14ac:dyDescent="0.2"/>
    <row r="450" ht="20.100000000000001" customHeight="1" x14ac:dyDescent="0.2"/>
    <row r="451" ht="20.100000000000001" customHeight="1" x14ac:dyDescent="0.2"/>
    <row r="452" ht="20.100000000000001" customHeight="1" x14ac:dyDescent="0.2"/>
    <row r="453" ht="20.100000000000001" customHeight="1" x14ac:dyDescent="0.2"/>
    <row r="454" ht="20.100000000000001" customHeight="1" x14ac:dyDescent="0.2"/>
    <row r="455" ht="20.100000000000001" customHeight="1" x14ac:dyDescent="0.2"/>
    <row r="456" ht="20.100000000000001" customHeight="1" x14ac:dyDescent="0.2"/>
    <row r="457" ht="20.100000000000001" customHeight="1" x14ac:dyDescent="0.2"/>
    <row r="458" ht="20.100000000000001" customHeight="1" x14ac:dyDescent="0.2"/>
    <row r="459" ht="20.100000000000001" customHeight="1" x14ac:dyDescent="0.2"/>
    <row r="460" ht="20.100000000000001" customHeight="1" x14ac:dyDescent="0.2"/>
    <row r="461" ht="20.100000000000001" customHeight="1" x14ac:dyDescent="0.2"/>
    <row r="462" ht="20.100000000000001" customHeight="1" x14ac:dyDescent="0.2"/>
    <row r="463" ht="20.100000000000001" customHeight="1" x14ac:dyDescent="0.2"/>
    <row r="464" ht="20.100000000000001" customHeight="1" x14ac:dyDescent="0.2"/>
    <row r="465" ht="20.100000000000001" customHeight="1" x14ac:dyDescent="0.2"/>
    <row r="466" ht="20.100000000000001" customHeight="1" x14ac:dyDescent="0.2"/>
    <row r="467" ht="20.100000000000001" customHeight="1" x14ac:dyDescent="0.2"/>
    <row r="468" ht="20.100000000000001" customHeight="1" x14ac:dyDescent="0.2"/>
    <row r="469" ht="20.100000000000001" customHeight="1" x14ac:dyDescent="0.2"/>
    <row r="470" ht="20.100000000000001" customHeight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68B6-E843-48D4-8BB5-1BB92041FF94}">
  <dimension ref="A1:G211"/>
  <sheetViews>
    <sheetView workbookViewId="0">
      <selection activeCell="G1" sqref="G1"/>
    </sheetView>
  </sheetViews>
  <sheetFormatPr defaultRowHeight="11.25" x14ac:dyDescent="0.2"/>
  <cols>
    <col min="1" max="1" width="4.85546875" style="6" customWidth="1"/>
    <col min="2" max="2" width="23.28515625" style="6" bestFit="1" customWidth="1"/>
    <col min="3" max="3" width="21.140625" style="6" customWidth="1"/>
    <col min="4" max="6" width="16.85546875" style="6" customWidth="1"/>
    <col min="7" max="7" width="18.7109375" style="6" customWidth="1"/>
    <col min="8" max="8" width="19" style="6" customWidth="1"/>
    <col min="9" max="9" width="18.5703125" style="6" customWidth="1"/>
    <col min="10" max="16384" width="9.140625" style="6"/>
  </cols>
  <sheetData>
    <row r="1" spans="1:7" ht="20.100000000000001" customHeight="1" x14ac:dyDescent="0.25">
      <c r="B1" s="29" t="s">
        <v>52</v>
      </c>
    </row>
    <row r="2" spans="1:7" ht="20.100000000000001" customHeight="1" x14ac:dyDescent="0.2"/>
    <row r="3" spans="1:7" ht="20.100000000000001" customHeight="1" x14ac:dyDescent="0.2">
      <c r="A3" s="13" t="s">
        <v>4</v>
      </c>
      <c r="B3" s="13" t="s">
        <v>19</v>
      </c>
      <c r="C3" s="13" t="s">
        <v>20</v>
      </c>
      <c r="D3" s="13" t="s">
        <v>23</v>
      </c>
      <c r="E3" s="13" t="s">
        <v>18</v>
      </c>
      <c r="F3" s="13" t="s">
        <v>24</v>
      </c>
    </row>
    <row r="4" spans="1:7" ht="20.100000000000001" customHeight="1" x14ac:dyDescent="0.2">
      <c r="A4" s="7">
        <v>1</v>
      </c>
      <c r="B4" s="16">
        <v>44830</v>
      </c>
      <c r="C4" s="15"/>
      <c r="D4" s="9">
        <v>2000000</v>
      </c>
      <c r="E4" s="9"/>
      <c r="F4" s="9"/>
    </row>
    <row r="5" spans="1:7" ht="20.100000000000001" customHeight="1" x14ac:dyDescent="0.2">
      <c r="A5" s="7">
        <v>2</v>
      </c>
      <c r="B5" s="16">
        <v>44843</v>
      </c>
      <c r="C5" s="15" t="s">
        <v>59</v>
      </c>
      <c r="D5" s="9"/>
      <c r="E5" s="9">
        <v>647300</v>
      </c>
      <c r="F5" s="9"/>
    </row>
    <row r="6" spans="1:7" ht="20.100000000000001" customHeight="1" x14ac:dyDescent="0.2">
      <c r="A6" s="7">
        <v>3</v>
      </c>
      <c r="B6" s="16">
        <v>44846</v>
      </c>
      <c r="C6" s="15" t="s">
        <v>66</v>
      </c>
      <c r="D6" s="9"/>
      <c r="E6" s="9">
        <v>159000</v>
      </c>
      <c r="F6" s="9"/>
    </row>
    <row r="7" spans="1:7" ht="20.100000000000001" customHeight="1" x14ac:dyDescent="0.2">
      <c r="A7" s="7">
        <v>4</v>
      </c>
      <c r="B7" s="16">
        <v>44855</v>
      </c>
      <c r="C7" s="15" t="s">
        <v>26</v>
      </c>
      <c r="D7" s="9"/>
      <c r="E7" s="9">
        <v>46000</v>
      </c>
      <c r="F7" s="9"/>
      <c r="G7" s="12"/>
    </row>
    <row r="8" spans="1:7" ht="20.100000000000001" customHeight="1" x14ac:dyDescent="0.2">
      <c r="A8" s="7">
        <v>5</v>
      </c>
      <c r="B8" s="16">
        <v>44859</v>
      </c>
      <c r="C8" s="15" t="s">
        <v>70</v>
      </c>
      <c r="D8" s="9"/>
      <c r="E8" s="9">
        <v>50000</v>
      </c>
      <c r="F8" s="9"/>
    </row>
    <row r="9" spans="1:7" ht="20.100000000000001" customHeight="1" x14ac:dyDescent="0.2">
      <c r="A9" s="7">
        <v>6</v>
      </c>
      <c r="B9" s="16">
        <v>44862</v>
      </c>
      <c r="C9" s="15" t="s">
        <v>26</v>
      </c>
      <c r="D9" s="9"/>
      <c r="E9" s="9">
        <v>44000</v>
      </c>
      <c r="F9" s="9"/>
    </row>
    <row r="10" spans="1:7" ht="20.100000000000001" customHeight="1" x14ac:dyDescent="0.2">
      <c r="A10" s="7">
        <v>7</v>
      </c>
      <c r="B10" s="16">
        <v>44867</v>
      </c>
      <c r="C10" s="15" t="s">
        <v>26</v>
      </c>
      <c r="D10" s="9"/>
      <c r="E10" s="9">
        <v>40000</v>
      </c>
      <c r="F10" s="8"/>
    </row>
    <row r="11" spans="1:7" ht="20.100000000000001" customHeight="1" x14ac:dyDescent="0.2">
      <c r="A11" s="7">
        <v>8</v>
      </c>
      <c r="B11" s="16">
        <v>44869</v>
      </c>
      <c r="C11" s="15" t="s">
        <v>26</v>
      </c>
      <c r="D11" s="9"/>
      <c r="E11" s="9">
        <v>40000</v>
      </c>
      <c r="F11" s="8"/>
    </row>
    <row r="12" spans="1:7" ht="20.100000000000001" customHeight="1" x14ac:dyDescent="0.2">
      <c r="A12" s="7">
        <v>9</v>
      </c>
      <c r="B12" s="16">
        <v>44888</v>
      </c>
      <c r="C12" s="15" t="s">
        <v>26</v>
      </c>
      <c r="D12" s="9"/>
      <c r="E12" s="9">
        <v>53000</v>
      </c>
      <c r="F12" s="8"/>
    </row>
    <row r="13" spans="1:7" ht="20.100000000000001" customHeight="1" x14ac:dyDescent="0.2">
      <c r="A13" s="7">
        <v>10</v>
      </c>
      <c r="B13" s="16">
        <v>44897</v>
      </c>
      <c r="C13" s="15" t="s">
        <v>29</v>
      </c>
      <c r="D13" s="9"/>
      <c r="E13" s="9">
        <v>60000</v>
      </c>
      <c r="F13" s="8"/>
    </row>
    <row r="14" spans="1:7" ht="20.100000000000001" customHeight="1" x14ac:dyDescent="0.2">
      <c r="A14" s="7">
        <v>11</v>
      </c>
      <c r="B14" s="16">
        <v>44958</v>
      </c>
      <c r="C14" s="15" t="s">
        <v>26</v>
      </c>
      <c r="D14" s="9"/>
      <c r="E14" s="9">
        <v>48000</v>
      </c>
      <c r="F14" s="8"/>
    </row>
    <row r="15" spans="1:7" ht="20.100000000000001" customHeight="1" x14ac:dyDescent="0.2">
      <c r="A15" s="7">
        <v>12</v>
      </c>
      <c r="B15" s="16">
        <v>44966</v>
      </c>
      <c r="C15" s="15" t="s">
        <v>26</v>
      </c>
      <c r="D15" s="9"/>
      <c r="E15" s="9">
        <v>30000</v>
      </c>
      <c r="F15" s="8"/>
    </row>
    <row r="16" spans="1:7" ht="20.100000000000001" customHeight="1" x14ac:dyDescent="0.2">
      <c r="A16" s="7">
        <v>13</v>
      </c>
      <c r="B16" s="16">
        <v>44970</v>
      </c>
      <c r="C16" s="15" t="s">
        <v>26</v>
      </c>
      <c r="D16" s="9"/>
      <c r="E16" s="9">
        <v>50000</v>
      </c>
      <c r="F16" s="8"/>
    </row>
    <row r="17" spans="1:6" ht="20.100000000000001" customHeight="1" x14ac:dyDescent="0.2">
      <c r="A17" s="7">
        <v>14</v>
      </c>
      <c r="B17" s="16">
        <v>45422</v>
      </c>
      <c r="C17" s="15" t="s">
        <v>216</v>
      </c>
      <c r="D17" s="9"/>
      <c r="E17" s="9">
        <v>500000</v>
      </c>
      <c r="F17" s="8"/>
    </row>
    <row r="18" spans="1:6" ht="20.100000000000001" customHeight="1" x14ac:dyDescent="0.2">
      <c r="A18" s="7">
        <v>15</v>
      </c>
      <c r="B18" s="16">
        <v>45577</v>
      </c>
      <c r="C18" s="15" t="s">
        <v>29</v>
      </c>
      <c r="D18" s="9"/>
      <c r="E18" s="9">
        <v>50000</v>
      </c>
      <c r="F18" s="8"/>
    </row>
    <row r="19" spans="1:6" ht="20.100000000000001" customHeight="1" x14ac:dyDescent="0.2">
      <c r="A19" s="7">
        <v>16</v>
      </c>
      <c r="B19" s="16">
        <v>45577</v>
      </c>
      <c r="C19" s="15" t="s">
        <v>307</v>
      </c>
      <c r="D19" s="9"/>
      <c r="E19" s="9">
        <v>1227000</v>
      </c>
      <c r="F19" s="8"/>
    </row>
    <row r="20" spans="1:6" ht="20.100000000000001" customHeight="1" x14ac:dyDescent="0.2">
      <c r="A20" s="7">
        <v>17</v>
      </c>
      <c r="B20" s="8"/>
      <c r="C20" s="8"/>
      <c r="D20" s="8"/>
      <c r="E20" s="8"/>
      <c r="F20" s="8"/>
    </row>
    <row r="21" spans="1:6" ht="20.100000000000001" customHeight="1" x14ac:dyDescent="0.2">
      <c r="D21" s="12">
        <f>SUM(D4:D19)</f>
        <v>2000000</v>
      </c>
      <c r="E21" s="12">
        <f>SUM(E4:E19)</f>
        <v>3044300</v>
      </c>
      <c r="F21" s="12">
        <f>D21-E21</f>
        <v>-1044300</v>
      </c>
    </row>
    <row r="22" spans="1:6" ht="20.100000000000001" customHeight="1" x14ac:dyDescent="0.2"/>
    <row r="23" spans="1:6" ht="20.100000000000001" customHeight="1" x14ac:dyDescent="0.2"/>
    <row r="24" spans="1:6" ht="20.100000000000001" customHeight="1" x14ac:dyDescent="0.2"/>
    <row r="25" spans="1:6" ht="20.100000000000001" customHeight="1" x14ac:dyDescent="0.2"/>
    <row r="26" spans="1:6" ht="20.100000000000001" customHeight="1" x14ac:dyDescent="0.2"/>
    <row r="27" spans="1:6" ht="20.100000000000001" customHeight="1" x14ac:dyDescent="0.2"/>
    <row r="28" spans="1:6" ht="20.100000000000001" customHeight="1" x14ac:dyDescent="0.2"/>
    <row r="29" spans="1:6" ht="20.100000000000001" customHeight="1" x14ac:dyDescent="0.2"/>
    <row r="30" spans="1:6" ht="20.100000000000001" customHeight="1" x14ac:dyDescent="0.2"/>
    <row r="31" spans="1:6" ht="20.100000000000001" customHeight="1" x14ac:dyDescent="0.2"/>
    <row r="32" spans="1:6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5B7D-F773-44E7-8CD9-C53D22947DF1}">
  <dimension ref="A1:J228"/>
  <sheetViews>
    <sheetView tabSelected="1" workbookViewId="0">
      <selection activeCell="G12" sqref="G12"/>
    </sheetView>
  </sheetViews>
  <sheetFormatPr defaultRowHeight="11.25" x14ac:dyDescent="0.2"/>
  <cols>
    <col min="1" max="1" width="4.85546875" style="6" customWidth="1"/>
    <col min="2" max="2" width="19.140625" style="6" customWidth="1"/>
    <col min="3" max="3" width="22.85546875" style="6" customWidth="1"/>
    <col min="4" max="6" width="16.85546875" style="6" customWidth="1"/>
    <col min="7" max="7" width="18.7109375" style="6" customWidth="1"/>
    <col min="8" max="10" width="19" style="6" customWidth="1"/>
    <col min="11" max="16384" width="9.140625" style="6"/>
  </cols>
  <sheetData>
    <row r="1" spans="1:10" ht="20.100000000000001" customHeight="1" x14ac:dyDescent="0.25">
      <c r="B1" s="29" t="s">
        <v>195</v>
      </c>
    </row>
    <row r="2" spans="1:10" ht="20.100000000000001" customHeight="1" x14ac:dyDescent="0.2">
      <c r="B2" s="30" t="s">
        <v>223</v>
      </c>
      <c r="C2" s="31">
        <v>71454366</v>
      </c>
    </row>
    <row r="3" spans="1:10" ht="20.100000000000001" customHeight="1" x14ac:dyDescent="0.2">
      <c r="B3" s="30" t="s">
        <v>224</v>
      </c>
      <c r="C3" s="32">
        <f>H38</f>
        <v>22500000</v>
      </c>
    </row>
    <row r="4" spans="1:10" ht="20.100000000000001" customHeight="1" x14ac:dyDescent="0.2">
      <c r="B4" s="30" t="s">
        <v>225</v>
      </c>
      <c r="C4" s="31">
        <f>C2-C3</f>
        <v>48954366</v>
      </c>
    </row>
    <row r="5" spans="1:10" ht="20.100000000000001" customHeight="1" x14ac:dyDescent="0.2">
      <c r="B5" s="14"/>
    </row>
    <row r="6" spans="1:10" ht="20.100000000000001" customHeight="1" x14ac:dyDescent="0.2"/>
    <row r="7" spans="1:10" ht="20.100000000000001" customHeight="1" x14ac:dyDescent="0.2">
      <c r="A7" s="13" t="s">
        <v>4</v>
      </c>
      <c r="B7" s="13" t="s">
        <v>19</v>
      </c>
      <c r="C7" s="13" t="s">
        <v>20</v>
      </c>
      <c r="D7" s="13" t="s">
        <v>23</v>
      </c>
      <c r="E7" s="13" t="s">
        <v>18</v>
      </c>
      <c r="F7" s="13" t="s">
        <v>24</v>
      </c>
      <c r="H7" s="22" t="s">
        <v>218</v>
      </c>
      <c r="I7" s="22" t="s">
        <v>219</v>
      </c>
      <c r="J7" s="22" t="s">
        <v>220</v>
      </c>
    </row>
    <row r="8" spans="1:10" ht="20.100000000000001" customHeight="1" x14ac:dyDescent="0.2">
      <c r="A8" s="20">
        <v>1</v>
      </c>
      <c r="B8" s="16">
        <v>45360</v>
      </c>
      <c r="C8" s="15" t="s">
        <v>197</v>
      </c>
      <c r="D8" s="9"/>
      <c r="E8" s="9">
        <v>3000000</v>
      </c>
      <c r="F8" s="20"/>
      <c r="H8" s="9">
        <f>E8</f>
        <v>3000000</v>
      </c>
      <c r="I8" s="9"/>
      <c r="J8" s="8"/>
    </row>
    <row r="9" spans="1:10" ht="20.100000000000001" customHeight="1" x14ac:dyDescent="0.2">
      <c r="A9" s="20">
        <v>2</v>
      </c>
      <c r="B9" s="16">
        <v>45365</v>
      </c>
      <c r="C9" s="15"/>
      <c r="D9" s="9">
        <v>10000000</v>
      </c>
      <c r="E9" s="9"/>
      <c r="F9" s="20"/>
      <c r="H9" s="8"/>
      <c r="I9" s="9"/>
      <c r="J9" s="8"/>
    </row>
    <row r="10" spans="1:10" ht="20.100000000000001" customHeight="1" x14ac:dyDescent="0.2">
      <c r="A10" s="20">
        <v>3</v>
      </c>
      <c r="B10" s="16">
        <v>45366</v>
      </c>
      <c r="C10" s="15" t="s">
        <v>201</v>
      </c>
      <c r="D10" s="9"/>
      <c r="E10" s="9">
        <v>1000000</v>
      </c>
      <c r="F10" s="9"/>
      <c r="H10" s="9">
        <f>E10</f>
        <v>1000000</v>
      </c>
      <c r="I10" s="9"/>
      <c r="J10" s="8"/>
    </row>
    <row r="11" spans="1:10" ht="20.100000000000001" customHeight="1" x14ac:dyDescent="0.2">
      <c r="A11" s="20">
        <v>4</v>
      </c>
      <c r="B11" s="16">
        <v>45369</v>
      </c>
      <c r="C11" s="15" t="s">
        <v>210</v>
      </c>
      <c r="D11" s="9"/>
      <c r="E11" s="9">
        <v>500000</v>
      </c>
      <c r="F11" s="9"/>
      <c r="H11" s="8"/>
      <c r="I11" s="9">
        <f>E11</f>
        <v>500000</v>
      </c>
      <c r="J11" s="8"/>
    </row>
    <row r="12" spans="1:10" ht="20.100000000000001" customHeight="1" x14ac:dyDescent="0.2">
      <c r="A12" s="20">
        <v>5</v>
      </c>
      <c r="B12" s="16">
        <v>45374</v>
      </c>
      <c r="C12" s="15" t="s">
        <v>203</v>
      </c>
      <c r="D12" s="9"/>
      <c r="E12" s="9">
        <v>2000000</v>
      </c>
      <c r="F12" s="9"/>
      <c r="H12" s="9">
        <f>E12</f>
        <v>2000000</v>
      </c>
      <c r="I12" s="9"/>
      <c r="J12" s="8"/>
    </row>
    <row r="13" spans="1:10" ht="20.100000000000001" customHeight="1" x14ac:dyDescent="0.2">
      <c r="A13" s="20">
        <v>6</v>
      </c>
      <c r="B13" s="16">
        <v>45381</v>
      </c>
      <c r="C13" s="15" t="s">
        <v>211</v>
      </c>
      <c r="D13" s="9"/>
      <c r="E13" s="9">
        <v>5000000</v>
      </c>
      <c r="F13" s="9"/>
      <c r="H13" s="9">
        <f>E13</f>
        <v>5000000</v>
      </c>
      <c r="I13" s="9"/>
      <c r="J13" s="8"/>
    </row>
    <row r="14" spans="1:10" ht="20.100000000000001" customHeight="1" x14ac:dyDescent="0.2">
      <c r="A14" s="20">
        <v>7</v>
      </c>
      <c r="B14" s="16">
        <v>45381</v>
      </c>
      <c r="C14" s="15" t="s">
        <v>210</v>
      </c>
      <c r="D14" s="9"/>
      <c r="E14" s="9">
        <v>100000</v>
      </c>
      <c r="F14" s="9"/>
      <c r="H14" s="8"/>
      <c r="I14" s="9">
        <f>E14</f>
        <v>100000</v>
      </c>
      <c r="J14" s="8"/>
    </row>
    <row r="15" spans="1:10" ht="20.100000000000001" customHeight="1" x14ac:dyDescent="0.2">
      <c r="A15" s="20">
        <v>8</v>
      </c>
      <c r="B15" s="16">
        <v>45405</v>
      </c>
      <c r="C15" s="15" t="s">
        <v>210</v>
      </c>
      <c r="D15" s="9"/>
      <c r="E15" s="9">
        <v>300000</v>
      </c>
      <c r="F15" s="9"/>
      <c r="H15" s="8"/>
      <c r="I15" s="9">
        <f>E15</f>
        <v>300000</v>
      </c>
      <c r="J15" s="8"/>
    </row>
    <row r="16" spans="1:10" ht="20.100000000000001" customHeight="1" x14ac:dyDescent="0.2">
      <c r="A16" s="20">
        <v>9</v>
      </c>
      <c r="B16" s="16">
        <v>45408</v>
      </c>
      <c r="C16" s="15" t="s">
        <v>210</v>
      </c>
      <c r="D16" s="9"/>
      <c r="E16" s="9">
        <v>300000</v>
      </c>
      <c r="F16" s="9"/>
      <c r="H16" s="8"/>
      <c r="I16" s="9">
        <f>E16</f>
        <v>300000</v>
      </c>
      <c r="J16" s="8"/>
    </row>
    <row r="17" spans="1:10" ht="20.100000000000001" customHeight="1" x14ac:dyDescent="0.2">
      <c r="A17" s="20">
        <v>10</v>
      </c>
      <c r="B17" s="16">
        <v>45409</v>
      </c>
      <c r="C17" s="15" t="s">
        <v>212</v>
      </c>
      <c r="D17" s="9"/>
      <c r="E17" s="9">
        <v>3000000</v>
      </c>
      <c r="F17" s="9"/>
      <c r="H17" s="9">
        <f>E17</f>
        <v>3000000</v>
      </c>
      <c r="I17" s="9"/>
      <c r="J17" s="8"/>
    </row>
    <row r="18" spans="1:10" ht="20.100000000000001" customHeight="1" x14ac:dyDescent="0.2">
      <c r="A18" s="20">
        <v>11</v>
      </c>
      <c r="B18" s="16">
        <v>45413</v>
      </c>
      <c r="C18" s="15" t="s">
        <v>214</v>
      </c>
      <c r="D18" s="9"/>
      <c r="E18" s="9">
        <v>500000</v>
      </c>
      <c r="F18" s="9"/>
      <c r="H18" s="8"/>
      <c r="I18" s="9">
        <f>E18</f>
        <v>500000</v>
      </c>
      <c r="J18" s="8"/>
    </row>
    <row r="19" spans="1:10" ht="20.100000000000001" customHeight="1" x14ac:dyDescent="0.2">
      <c r="A19" s="20">
        <v>12</v>
      </c>
      <c r="B19" s="16">
        <v>45416</v>
      </c>
      <c r="C19" s="15" t="s">
        <v>215</v>
      </c>
      <c r="D19" s="9"/>
      <c r="E19" s="9">
        <v>2000000</v>
      </c>
      <c r="F19" s="9"/>
      <c r="H19" s="9">
        <f>E19</f>
        <v>2000000</v>
      </c>
      <c r="I19" s="9"/>
      <c r="J19" s="8"/>
    </row>
    <row r="20" spans="1:10" ht="20.100000000000001" customHeight="1" x14ac:dyDescent="0.2">
      <c r="A20" s="20">
        <v>13</v>
      </c>
      <c r="B20" s="16">
        <v>45418</v>
      </c>
      <c r="C20" s="15"/>
      <c r="D20" s="9">
        <v>20000000</v>
      </c>
      <c r="E20" s="9"/>
      <c r="F20" s="9"/>
      <c r="H20" s="8"/>
      <c r="I20" s="9"/>
      <c r="J20" s="8"/>
    </row>
    <row r="21" spans="1:10" ht="20.100000000000001" customHeight="1" x14ac:dyDescent="0.2">
      <c r="A21" s="20">
        <v>14</v>
      </c>
      <c r="B21" s="16">
        <v>45437</v>
      </c>
      <c r="C21" s="15" t="s">
        <v>235</v>
      </c>
      <c r="D21" s="9"/>
      <c r="E21" s="9">
        <v>2000000</v>
      </c>
      <c r="F21" s="9"/>
      <c r="H21" s="9">
        <f>E21</f>
        <v>2000000</v>
      </c>
      <c r="I21" s="8"/>
      <c r="J21" s="8"/>
    </row>
    <row r="22" spans="1:10" ht="20.100000000000001" customHeight="1" x14ac:dyDescent="0.2">
      <c r="A22" s="20">
        <v>15</v>
      </c>
      <c r="B22" s="16">
        <v>45449</v>
      </c>
      <c r="C22" s="15" t="s">
        <v>240</v>
      </c>
      <c r="D22" s="9"/>
      <c r="E22" s="9">
        <v>50000</v>
      </c>
      <c r="F22" s="9"/>
      <c r="H22" s="8"/>
      <c r="I22" s="8"/>
      <c r="J22" s="9">
        <f>E22</f>
        <v>50000</v>
      </c>
    </row>
    <row r="23" spans="1:10" ht="20.100000000000001" customHeight="1" x14ac:dyDescent="0.2">
      <c r="A23" s="20">
        <v>16</v>
      </c>
      <c r="B23" s="16">
        <v>45451</v>
      </c>
      <c r="C23" s="15" t="s">
        <v>241</v>
      </c>
      <c r="D23" s="9"/>
      <c r="E23" s="9">
        <v>130000</v>
      </c>
      <c r="F23" s="9"/>
      <c r="H23" s="8"/>
      <c r="I23" s="9">
        <f>E23</f>
        <v>130000</v>
      </c>
      <c r="J23" s="9"/>
    </row>
    <row r="24" spans="1:10" ht="20.100000000000001" customHeight="1" x14ac:dyDescent="0.2">
      <c r="A24" s="20">
        <v>17</v>
      </c>
      <c r="B24" s="16">
        <v>45451</v>
      </c>
      <c r="C24" s="15" t="s">
        <v>242</v>
      </c>
      <c r="D24" s="9"/>
      <c r="E24" s="9">
        <v>1000000</v>
      </c>
      <c r="F24" s="9"/>
      <c r="H24" s="9">
        <f>E24</f>
        <v>1000000</v>
      </c>
      <c r="I24" s="8"/>
      <c r="J24" s="9"/>
    </row>
    <row r="25" spans="1:10" ht="20.100000000000001" customHeight="1" x14ac:dyDescent="0.2">
      <c r="A25" s="20">
        <v>18</v>
      </c>
      <c r="B25" s="16">
        <v>45458</v>
      </c>
      <c r="C25" s="15" t="s">
        <v>245</v>
      </c>
      <c r="D25" s="9"/>
      <c r="E25" s="9">
        <v>1000000</v>
      </c>
      <c r="F25" s="9"/>
      <c r="H25" s="9">
        <f>E25</f>
        <v>1000000</v>
      </c>
      <c r="I25" s="8"/>
      <c r="J25" s="9"/>
    </row>
    <row r="26" spans="1:10" ht="20.100000000000001" customHeight="1" x14ac:dyDescent="0.2">
      <c r="A26" s="20">
        <v>19</v>
      </c>
      <c r="B26" s="16">
        <v>45481</v>
      </c>
      <c r="C26" s="15" t="s">
        <v>210</v>
      </c>
      <c r="D26" s="9"/>
      <c r="E26" s="9">
        <v>100000</v>
      </c>
      <c r="F26" s="9"/>
      <c r="H26" s="8"/>
      <c r="I26" s="9">
        <f>E26</f>
        <v>100000</v>
      </c>
      <c r="J26" s="9"/>
    </row>
    <row r="27" spans="1:10" ht="20.100000000000001" customHeight="1" x14ac:dyDescent="0.2">
      <c r="A27" s="20">
        <v>20</v>
      </c>
      <c r="B27" s="16">
        <v>45483</v>
      </c>
      <c r="C27" s="15" t="s">
        <v>210</v>
      </c>
      <c r="D27" s="9"/>
      <c r="E27" s="9">
        <v>100000</v>
      </c>
      <c r="F27" s="9"/>
      <c r="H27" s="8"/>
      <c r="I27" s="9">
        <f>E27</f>
        <v>100000</v>
      </c>
      <c r="J27" s="9"/>
    </row>
    <row r="28" spans="1:10" ht="20.100000000000001" customHeight="1" x14ac:dyDescent="0.2">
      <c r="A28" s="20">
        <v>21</v>
      </c>
      <c r="B28" s="16">
        <v>45485</v>
      </c>
      <c r="C28" s="15" t="s">
        <v>210</v>
      </c>
      <c r="D28" s="9"/>
      <c r="E28" s="9">
        <v>200000</v>
      </c>
      <c r="F28" s="9"/>
      <c r="H28" s="8"/>
      <c r="I28" s="9">
        <f>E28</f>
        <v>200000</v>
      </c>
      <c r="J28" s="9"/>
    </row>
    <row r="29" spans="1:10" ht="20.100000000000001" customHeight="1" x14ac:dyDescent="0.2">
      <c r="A29" s="20">
        <v>22</v>
      </c>
      <c r="B29" s="16">
        <v>45486</v>
      </c>
      <c r="C29" s="15" t="s">
        <v>261</v>
      </c>
      <c r="D29" s="9"/>
      <c r="E29" s="9">
        <v>2500000</v>
      </c>
      <c r="F29" s="9"/>
      <c r="H29" s="9">
        <f>E29</f>
        <v>2500000</v>
      </c>
      <c r="I29" s="9"/>
      <c r="J29" s="9"/>
    </row>
    <row r="30" spans="1:10" ht="20.100000000000001" customHeight="1" x14ac:dyDescent="0.2">
      <c r="A30" s="20">
        <v>23</v>
      </c>
      <c r="B30" s="16"/>
      <c r="C30" s="15"/>
      <c r="D30" s="9"/>
      <c r="E30" s="9"/>
      <c r="F30" s="9"/>
      <c r="H30" s="8"/>
      <c r="I30" s="9"/>
      <c r="J30" s="9"/>
    </row>
    <row r="31" spans="1:10" ht="20.100000000000001" customHeight="1" x14ac:dyDescent="0.2">
      <c r="A31" s="20">
        <v>24</v>
      </c>
      <c r="B31" s="16"/>
      <c r="C31" s="15"/>
      <c r="D31" s="9"/>
      <c r="E31" s="9"/>
      <c r="F31" s="9"/>
      <c r="H31" s="8"/>
      <c r="I31" s="9"/>
      <c r="J31" s="9"/>
    </row>
    <row r="32" spans="1:10" ht="20.100000000000001" customHeight="1" x14ac:dyDescent="0.2">
      <c r="A32" s="20">
        <v>25</v>
      </c>
      <c r="B32" s="16"/>
      <c r="C32" s="15"/>
      <c r="D32" s="9"/>
      <c r="E32" s="9"/>
      <c r="F32" s="9"/>
      <c r="H32" s="8"/>
      <c r="I32" s="9"/>
      <c r="J32" s="9"/>
    </row>
    <row r="33" spans="1:10" ht="20.100000000000001" customHeight="1" x14ac:dyDescent="0.2">
      <c r="A33" s="20">
        <v>26</v>
      </c>
      <c r="B33" s="16"/>
      <c r="C33" s="15"/>
      <c r="D33" s="9"/>
      <c r="E33" s="9"/>
      <c r="F33" s="9"/>
      <c r="H33" s="8"/>
      <c r="I33" s="9"/>
      <c r="J33" s="9"/>
    </row>
    <row r="34" spans="1:10" ht="20.100000000000001" customHeight="1" x14ac:dyDescent="0.2">
      <c r="A34" s="20">
        <v>27</v>
      </c>
      <c r="B34" s="16"/>
      <c r="C34" s="15"/>
      <c r="D34" s="9"/>
      <c r="E34" s="9"/>
      <c r="F34" s="9"/>
      <c r="H34" s="8"/>
      <c r="I34" s="9"/>
      <c r="J34" s="9"/>
    </row>
    <row r="35" spans="1:10" ht="20.100000000000001" customHeight="1" x14ac:dyDescent="0.2">
      <c r="A35" s="20">
        <v>28</v>
      </c>
      <c r="B35" s="16"/>
      <c r="C35" s="15"/>
      <c r="D35" s="9"/>
      <c r="E35" s="9"/>
      <c r="F35" s="9"/>
      <c r="H35" s="8"/>
      <c r="I35" s="9"/>
      <c r="J35" s="9"/>
    </row>
    <row r="36" spans="1:10" ht="20.100000000000001" customHeight="1" x14ac:dyDescent="0.2">
      <c r="A36" s="20">
        <v>29</v>
      </c>
      <c r="B36" s="16"/>
      <c r="C36" s="15"/>
      <c r="D36" s="9"/>
      <c r="E36" s="9"/>
      <c r="F36" s="9"/>
      <c r="H36" s="8"/>
      <c r="I36" s="9"/>
      <c r="J36" s="9"/>
    </row>
    <row r="37" spans="1:10" ht="20.100000000000001" customHeight="1" x14ac:dyDescent="0.2">
      <c r="A37" s="20">
        <v>30</v>
      </c>
      <c r="B37" s="16"/>
      <c r="C37" s="15"/>
      <c r="D37" s="9"/>
      <c r="E37" s="9"/>
      <c r="F37" s="9"/>
      <c r="H37" s="8"/>
      <c r="I37" s="8"/>
      <c r="J37" s="8"/>
    </row>
    <row r="38" spans="1:10" ht="20.100000000000001" customHeight="1" x14ac:dyDescent="0.2">
      <c r="D38" s="12">
        <f>SUM(D8:D37)</f>
        <v>30000000</v>
      </c>
      <c r="E38" s="12">
        <f>SUM(E8:E37)</f>
        <v>24780000</v>
      </c>
      <c r="F38" s="12">
        <f>D38-E38</f>
        <v>5220000</v>
      </c>
      <c r="H38" s="12">
        <f>SUM(H8:H37)</f>
        <v>22500000</v>
      </c>
      <c r="I38" s="12">
        <f>SUM(I8:I37)</f>
        <v>2230000</v>
      </c>
      <c r="J38" s="12">
        <f>SUM(J8:J37)</f>
        <v>50000</v>
      </c>
    </row>
    <row r="39" spans="1:10" ht="20.100000000000001" customHeight="1" x14ac:dyDescent="0.2"/>
    <row r="40" spans="1:10" ht="20.100000000000001" customHeight="1" x14ac:dyDescent="0.2">
      <c r="J40" s="12">
        <f>H38+I38+J38</f>
        <v>24780000</v>
      </c>
    </row>
    <row r="41" spans="1:10" ht="20.100000000000001" customHeight="1" x14ac:dyDescent="0.2"/>
    <row r="42" spans="1:10" ht="20.100000000000001" customHeight="1" x14ac:dyDescent="0.2"/>
    <row r="43" spans="1:10" ht="20.100000000000001" customHeight="1" x14ac:dyDescent="0.2"/>
    <row r="44" spans="1:10" ht="20.100000000000001" customHeight="1" x14ac:dyDescent="0.2"/>
    <row r="45" spans="1:10" ht="20.100000000000001" customHeight="1" x14ac:dyDescent="0.2"/>
    <row r="46" spans="1:10" ht="20.100000000000001" customHeight="1" x14ac:dyDescent="0.2"/>
    <row r="47" spans="1:10" ht="20.100000000000001" customHeight="1" x14ac:dyDescent="0.2"/>
    <row r="48" spans="1:10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6A0C-2FCC-48C4-B32A-A50943C69E82}">
  <dimension ref="A1:F303"/>
  <sheetViews>
    <sheetView workbookViewId="0">
      <selection activeCell="G1" sqref="G1"/>
    </sheetView>
  </sheetViews>
  <sheetFormatPr defaultRowHeight="11.25" x14ac:dyDescent="0.2"/>
  <cols>
    <col min="1" max="1" width="4.85546875" style="6" customWidth="1"/>
    <col min="2" max="2" width="22.42578125" style="6" bestFit="1" customWidth="1"/>
    <col min="3" max="3" width="24" style="6" bestFit="1" customWidth="1"/>
    <col min="4" max="6" width="16.85546875" style="6" customWidth="1"/>
    <col min="7" max="7" width="18.7109375" style="6" customWidth="1"/>
    <col min="8" max="8" width="19" style="6" customWidth="1"/>
    <col min="9" max="9" width="18.5703125" style="6" customWidth="1"/>
    <col min="10" max="16384" width="9.140625" style="6"/>
  </cols>
  <sheetData>
    <row r="1" spans="1:6" ht="20.100000000000001" customHeight="1" x14ac:dyDescent="0.25">
      <c r="B1" s="29" t="s">
        <v>131</v>
      </c>
    </row>
    <row r="2" spans="1:6" ht="20.100000000000001" customHeight="1" x14ac:dyDescent="0.2"/>
    <row r="3" spans="1:6" ht="20.100000000000001" customHeight="1" x14ac:dyDescent="0.2">
      <c r="A3" s="13" t="s">
        <v>4</v>
      </c>
      <c r="B3" s="13" t="s">
        <v>19</v>
      </c>
      <c r="C3" s="13" t="s">
        <v>20</v>
      </c>
      <c r="D3" s="13" t="s">
        <v>23</v>
      </c>
      <c r="E3" s="13" t="s">
        <v>18</v>
      </c>
      <c r="F3" s="13" t="s">
        <v>24</v>
      </c>
    </row>
    <row r="4" spans="1:6" ht="20.100000000000001" customHeight="1" x14ac:dyDescent="0.2">
      <c r="A4" s="20">
        <v>1</v>
      </c>
      <c r="B4" s="16">
        <v>45187</v>
      </c>
      <c r="C4" s="15" t="s">
        <v>132</v>
      </c>
      <c r="D4" s="9"/>
      <c r="E4" s="9">
        <v>1012500</v>
      </c>
      <c r="F4" s="20"/>
    </row>
    <row r="5" spans="1:6" ht="20.100000000000001" customHeight="1" x14ac:dyDescent="0.2">
      <c r="A5" s="20">
        <v>2</v>
      </c>
      <c r="B5" s="16">
        <v>45211</v>
      </c>
      <c r="C5" s="15" t="s">
        <v>132</v>
      </c>
      <c r="D5" s="9"/>
      <c r="E5" s="9">
        <v>1017000</v>
      </c>
      <c r="F5" s="20"/>
    </row>
    <row r="6" spans="1:6" ht="20.100000000000001" customHeight="1" x14ac:dyDescent="0.2">
      <c r="A6" s="7">
        <v>3</v>
      </c>
      <c r="B6" s="16">
        <v>45216</v>
      </c>
      <c r="C6" s="15" t="s">
        <v>30</v>
      </c>
      <c r="D6" s="9"/>
      <c r="E6" s="9">
        <v>1160000</v>
      </c>
      <c r="F6" s="9"/>
    </row>
    <row r="7" spans="1:6" ht="20.100000000000001" customHeight="1" x14ac:dyDescent="0.2">
      <c r="A7" s="7">
        <v>4</v>
      </c>
      <c r="B7" s="16">
        <v>45222</v>
      </c>
      <c r="C7" s="15" t="s">
        <v>30</v>
      </c>
      <c r="D7" s="9"/>
      <c r="E7" s="9">
        <v>870000</v>
      </c>
      <c r="F7" s="9"/>
    </row>
    <row r="8" spans="1:6" ht="20.100000000000001" customHeight="1" x14ac:dyDescent="0.2">
      <c r="A8" s="7">
        <v>5</v>
      </c>
      <c r="B8" s="16">
        <v>45227</v>
      </c>
      <c r="C8" s="15"/>
      <c r="D8" s="9">
        <v>5000000</v>
      </c>
      <c r="E8" s="9"/>
      <c r="F8" s="9"/>
    </row>
    <row r="9" spans="1:6" ht="20.100000000000001" customHeight="1" x14ac:dyDescent="0.2">
      <c r="A9" s="7">
        <v>6</v>
      </c>
      <c r="B9" s="16">
        <v>45236</v>
      </c>
      <c r="C9" s="15" t="s">
        <v>30</v>
      </c>
      <c r="D9" s="9"/>
      <c r="E9" s="9">
        <v>428000</v>
      </c>
      <c r="F9" s="9"/>
    </row>
    <row r="10" spans="1:6" ht="20.100000000000001" customHeight="1" x14ac:dyDescent="0.2">
      <c r="A10" s="7">
        <v>7</v>
      </c>
      <c r="B10" s="16">
        <v>45237</v>
      </c>
      <c r="C10" s="15"/>
      <c r="D10" s="9">
        <v>5000000</v>
      </c>
      <c r="E10" s="9"/>
      <c r="F10" s="9"/>
    </row>
    <row r="11" spans="1:6" ht="20.100000000000001" customHeight="1" x14ac:dyDescent="0.2">
      <c r="A11" s="7">
        <v>8</v>
      </c>
      <c r="B11" s="16">
        <v>45237</v>
      </c>
      <c r="C11" s="15" t="s">
        <v>148</v>
      </c>
      <c r="D11" s="9"/>
      <c r="E11" s="9">
        <v>2960000</v>
      </c>
      <c r="F11" s="9"/>
    </row>
    <row r="12" spans="1:6" ht="20.100000000000001" customHeight="1" x14ac:dyDescent="0.2">
      <c r="A12" s="7">
        <v>9</v>
      </c>
      <c r="B12" s="16">
        <v>45245</v>
      </c>
      <c r="C12" s="15" t="s">
        <v>132</v>
      </c>
      <c r="D12" s="9"/>
      <c r="E12" s="9">
        <v>366000</v>
      </c>
      <c r="F12" s="9"/>
    </row>
    <row r="13" spans="1:6" ht="20.100000000000001" customHeight="1" x14ac:dyDescent="0.2">
      <c r="A13" s="7">
        <v>10</v>
      </c>
      <c r="B13" s="16">
        <v>45248</v>
      </c>
      <c r="C13" s="15" t="s">
        <v>30</v>
      </c>
      <c r="D13" s="9"/>
      <c r="E13" s="9">
        <v>310000</v>
      </c>
      <c r="F13" s="9"/>
    </row>
    <row r="14" spans="1:6" ht="20.100000000000001" customHeight="1" x14ac:dyDescent="0.2">
      <c r="A14" s="7">
        <v>11</v>
      </c>
      <c r="B14" s="16">
        <v>45264</v>
      </c>
      <c r="C14" s="15" t="s">
        <v>156</v>
      </c>
      <c r="D14" s="9"/>
      <c r="E14" s="9">
        <v>2000000</v>
      </c>
      <c r="F14" s="9"/>
    </row>
    <row r="15" spans="1:6" ht="20.100000000000001" customHeight="1" x14ac:dyDescent="0.2">
      <c r="A15" s="7">
        <v>12</v>
      </c>
      <c r="B15" s="16">
        <v>45266</v>
      </c>
      <c r="C15" s="15" t="s">
        <v>157</v>
      </c>
      <c r="D15" s="9"/>
      <c r="E15" s="9">
        <v>1230000</v>
      </c>
      <c r="F15" s="9"/>
    </row>
    <row r="16" spans="1:6" ht="20.100000000000001" customHeight="1" x14ac:dyDescent="0.2">
      <c r="A16" s="7">
        <v>13</v>
      </c>
      <c r="B16" s="16">
        <v>45297</v>
      </c>
      <c r="C16" s="15"/>
      <c r="D16" s="9">
        <v>5000000</v>
      </c>
      <c r="E16" s="9"/>
      <c r="F16" s="9"/>
    </row>
    <row r="17" spans="1:6" ht="20.100000000000001" customHeight="1" x14ac:dyDescent="0.2">
      <c r="A17" s="7">
        <v>14</v>
      </c>
      <c r="B17" s="16">
        <v>45301</v>
      </c>
      <c r="C17" s="15" t="s">
        <v>26</v>
      </c>
      <c r="D17" s="9"/>
      <c r="E17" s="9">
        <v>52000</v>
      </c>
      <c r="F17" s="9"/>
    </row>
    <row r="18" spans="1:6" ht="20.100000000000001" customHeight="1" x14ac:dyDescent="0.2">
      <c r="A18" s="7">
        <v>15</v>
      </c>
      <c r="B18" s="16">
        <v>45301</v>
      </c>
      <c r="C18" s="15" t="s">
        <v>156</v>
      </c>
      <c r="D18" s="9"/>
      <c r="E18" s="9">
        <v>2000000</v>
      </c>
      <c r="F18" s="9"/>
    </row>
    <row r="19" spans="1:6" ht="20.100000000000001" customHeight="1" x14ac:dyDescent="0.2">
      <c r="A19" s="7">
        <v>16</v>
      </c>
      <c r="B19" s="16">
        <v>45304</v>
      </c>
      <c r="C19" s="15" t="s">
        <v>175</v>
      </c>
      <c r="D19" s="9"/>
      <c r="E19" s="9">
        <v>600000</v>
      </c>
      <c r="F19" s="9"/>
    </row>
    <row r="20" spans="1:6" ht="20.100000000000001" customHeight="1" x14ac:dyDescent="0.2">
      <c r="A20" s="7">
        <v>17</v>
      </c>
      <c r="B20" s="16">
        <v>45304</v>
      </c>
      <c r="C20" s="15" t="s">
        <v>26</v>
      </c>
      <c r="D20" s="9"/>
      <c r="E20" s="9">
        <v>55000</v>
      </c>
      <c r="F20" s="9"/>
    </row>
    <row r="21" spans="1:6" ht="20.100000000000001" customHeight="1" x14ac:dyDescent="0.2">
      <c r="A21" s="7">
        <v>18</v>
      </c>
      <c r="B21" s="16">
        <v>45311</v>
      </c>
      <c r="C21" s="15" t="s">
        <v>26</v>
      </c>
      <c r="D21" s="9"/>
      <c r="E21" s="9">
        <v>52000</v>
      </c>
      <c r="F21" s="9"/>
    </row>
    <row r="22" spans="1:6" ht="20.100000000000001" customHeight="1" x14ac:dyDescent="0.2">
      <c r="A22" s="7">
        <v>19</v>
      </c>
      <c r="B22" s="16">
        <v>45351</v>
      </c>
      <c r="C22" s="15" t="s">
        <v>29</v>
      </c>
      <c r="D22" s="9"/>
      <c r="E22" s="9">
        <v>57000</v>
      </c>
      <c r="F22" s="9"/>
    </row>
    <row r="23" spans="1:6" ht="20.100000000000001" customHeight="1" x14ac:dyDescent="0.2">
      <c r="A23" s="7">
        <v>20</v>
      </c>
      <c r="B23" s="16">
        <v>45356</v>
      </c>
      <c r="C23" s="15" t="s">
        <v>26</v>
      </c>
      <c r="D23" s="9"/>
      <c r="E23" s="9">
        <v>56000</v>
      </c>
      <c r="F23" s="9"/>
    </row>
    <row r="24" spans="1:6" ht="20.100000000000001" customHeight="1" x14ac:dyDescent="0.2">
      <c r="A24" s="7">
        <v>21</v>
      </c>
      <c r="B24" s="16">
        <v>45357</v>
      </c>
      <c r="C24" s="15" t="s">
        <v>193</v>
      </c>
      <c r="D24" s="9"/>
      <c r="E24" s="9">
        <v>83000</v>
      </c>
      <c r="F24" s="9"/>
    </row>
    <row r="25" spans="1:6" ht="20.100000000000001" customHeight="1" x14ac:dyDescent="0.2">
      <c r="A25" s="7">
        <v>22</v>
      </c>
      <c r="B25" s="16">
        <v>45359</v>
      </c>
      <c r="C25" s="15" t="s">
        <v>194</v>
      </c>
      <c r="D25" s="9"/>
      <c r="E25" s="9">
        <v>2420000</v>
      </c>
      <c r="F25" s="9"/>
    </row>
    <row r="26" spans="1:6" ht="20.100000000000001" customHeight="1" x14ac:dyDescent="0.2">
      <c r="A26" s="7">
        <v>23</v>
      </c>
      <c r="B26" s="16">
        <v>45363</v>
      </c>
      <c r="C26" s="15" t="s">
        <v>26</v>
      </c>
      <c r="D26" s="9"/>
      <c r="E26" s="9">
        <v>50000</v>
      </c>
      <c r="F26" s="9"/>
    </row>
    <row r="27" spans="1:6" ht="20.100000000000001" customHeight="1" x14ac:dyDescent="0.2">
      <c r="A27" s="7">
        <v>24</v>
      </c>
      <c r="B27" s="16">
        <v>45364</v>
      </c>
      <c r="C27" s="15" t="s">
        <v>198</v>
      </c>
      <c r="D27" s="9"/>
      <c r="E27" s="9">
        <v>2245000</v>
      </c>
      <c r="F27" s="9"/>
    </row>
    <row r="28" spans="1:6" ht="20.100000000000001" customHeight="1" x14ac:dyDescent="0.2">
      <c r="A28" s="7">
        <v>25</v>
      </c>
      <c r="B28" s="16">
        <v>45364</v>
      </c>
      <c r="C28" s="15" t="s">
        <v>199</v>
      </c>
      <c r="D28" s="9"/>
      <c r="E28" s="9">
        <v>17000</v>
      </c>
      <c r="F28" s="9"/>
    </row>
    <row r="29" spans="1:6" ht="20.100000000000001" customHeight="1" x14ac:dyDescent="0.2">
      <c r="A29" s="7">
        <v>26</v>
      </c>
      <c r="B29" s="16">
        <v>45365</v>
      </c>
      <c r="C29" s="15"/>
      <c r="D29" s="9">
        <v>10000000</v>
      </c>
      <c r="E29" s="9"/>
      <c r="F29" s="9"/>
    </row>
    <row r="30" spans="1:6" ht="20.100000000000001" customHeight="1" x14ac:dyDescent="0.2">
      <c r="A30" s="7">
        <v>27</v>
      </c>
      <c r="B30" s="16">
        <v>45366</v>
      </c>
      <c r="C30" s="15" t="s">
        <v>200</v>
      </c>
      <c r="D30" s="9"/>
      <c r="E30" s="9">
        <v>1380000</v>
      </c>
      <c r="F30" s="9"/>
    </row>
    <row r="31" spans="1:6" ht="20.100000000000001" customHeight="1" x14ac:dyDescent="0.2">
      <c r="A31" s="7">
        <v>28</v>
      </c>
      <c r="B31" s="16">
        <v>45371</v>
      </c>
      <c r="C31" s="15" t="s">
        <v>26</v>
      </c>
      <c r="D31" s="9"/>
      <c r="E31" s="9">
        <v>49000</v>
      </c>
      <c r="F31" s="9"/>
    </row>
    <row r="32" spans="1:6" ht="20.100000000000001" customHeight="1" x14ac:dyDescent="0.2">
      <c r="A32" s="7">
        <v>29</v>
      </c>
      <c r="B32" s="16">
        <v>45374</v>
      </c>
      <c r="C32" s="15" t="s">
        <v>47</v>
      </c>
      <c r="D32" s="9"/>
      <c r="E32" s="9">
        <v>1160000</v>
      </c>
      <c r="F32" s="9"/>
    </row>
    <row r="33" spans="1:6" ht="20.100000000000001" customHeight="1" x14ac:dyDescent="0.2">
      <c r="A33" s="7">
        <v>30</v>
      </c>
      <c r="B33" s="16">
        <v>45379</v>
      </c>
      <c r="C33" s="15" t="s">
        <v>26</v>
      </c>
      <c r="D33" s="9"/>
      <c r="E33" s="9">
        <v>50000</v>
      </c>
      <c r="F33" s="9"/>
    </row>
    <row r="34" spans="1:6" ht="20.100000000000001" customHeight="1" x14ac:dyDescent="0.2">
      <c r="A34" s="7">
        <v>31</v>
      </c>
      <c r="B34" s="16">
        <v>45379</v>
      </c>
      <c r="C34" s="15" t="s">
        <v>96</v>
      </c>
      <c r="D34" s="9"/>
      <c r="E34" s="9">
        <v>1740000</v>
      </c>
      <c r="F34" s="9"/>
    </row>
    <row r="35" spans="1:6" ht="20.100000000000001" customHeight="1" x14ac:dyDescent="0.2">
      <c r="A35" s="7">
        <v>32</v>
      </c>
      <c r="B35" s="16">
        <v>45382</v>
      </c>
      <c r="C35" s="15" t="s">
        <v>47</v>
      </c>
      <c r="D35" s="9"/>
      <c r="E35" s="9">
        <v>1160000</v>
      </c>
      <c r="F35" s="9"/>
    </row>
    <row r="36" spans="1:6" ht="20.100000000000001" customHeight="1" x14ac:dyDescent="0.2">
      <c r="A36" s="7">
        <v>33</v>
      </c>
      <c r="B36" s="16">
        <v>45385</v>
      </c>
      <c r="C36" s="15" t="s">
        <v>26</v>
      </c>
      <c r="D36" s="9"/>
      <c r="E36" s="9">
        <v>50000</v>
      </c>
      <c r="F36" s="9"/>
    </row>
    <row r="37" spans="1:6" ht="20.100000000000001" customHeight="1" x14ac:dyDescent="0.2">
      <c r="A37" s="7">
        <v>34</v>
      </c>
      <c r="B37" s="16">
        <v>45408</v>
      </c>
      <c r="C37" s="15" t="s">
        <v>26</v>
      </c>
      <c r="D37" s="9"/>
      <c r="E37" s="9">
        <v>50000</v>
      </c>
      <c r="F37" s="9"/>
    </row>
    <row r="38" spans="1:6" ht="20.100000000000001" customHeight="1" x14ac:dyDescent="0.2">
      <c r="A38" s="7">
        <v>35</v>
      </c>
      <c r="B38" s="16">
        <v>45427</v>
      </c>
      <c r="C38" s="15" t="s">
        <v>217</v>
      </c>
      <c r="D38" s="9"/>
      <c r="E38" s="9">
        <v>66500</v>
      </c>
      <c r="F38" s="9"/>
    </row>
    <row r="39" spans="1:6" ht="20.100000000000001" customHeight="1" x14ac:dyDescent="0.2">
      <c r="A39" s="7">
        <v>36</v>
      </c>
      <c r="B39" s="16">
        <v>45432</v>
      </c>
      <c r="C39" s="15" t="s">
        <v>232</v>
      </c>
      <c r="D39" s="9"/>
      <c r="E39" s="9">
        <v>34000</v>
      </c>
      <c r="F39" s="9"/>
    </row>
    <row r="40" spans="1:6" ht="20.100000000000001" customHeight="1" x14ac:dyDescent="0.2">
      <c r="A40" s="7">
        <v>37</v>
      </c>
      <c r="B40" s="16">
        <v>45434</v>
      </c>
      <c r="C40" s="15" t="s">
        <v>26</v>
      </c>
      <c r="D40" s="9"/>
      <c r="E40" s="9">
        <v>54000</v>
      </c>
      <c r="F40" s="9"/>
    </row>
    <row r="41" spans="1:6" ht="20.100000000000001" customHeight="1" x14ac:dyDescent="0.2">
      <c r="A41" s="7">
        <v>38</v>
      </c>
      <c r="B41" s="16">
        <v>45442</v>
      </c>
      <c r="C41" s="15" t="s">
        <v>26</v>
      </c>
      <c r="D41" s="9"/>
      <c r="E41" s="9">
        <v>52000</v>
      </c>
      <c r="F41" s="9"/>
    </row>
    <row r="42" spans="1:6" ht="20.100000000000001" customHeight="1" x14ac:dyDescent="0.2">
      <c r="A42" s="7">
        <v>39</v>
      </c>
      <c r="B42" s="16">
        <v>45446</v>
      </c>
      <c r="C42" s="15" t="s">
        <v>156</v>
      </c>
      <c r="D42" s="9"/>
      <c r="E42" s="9">
        <v>2000000</v>
      </c>
      <c r="F42" s="9"/>
    </row>
    <row r="43" spans="1:6" ht="20.100000000000001" customHeight="1" x14ac:dyDescent="0.2">
      <c r="A43" s="7">
        <v>40</v>
      </c>
      <c r="B43" s="16">
        <v>45446</v>
      </c>
      <c r="C43" s="15" t="s">
        <v>26</v>
      </c>
      <c r="D43" s="9"/>
      <c r="E43" s="9">
        <v>52000</v>
      </c>
      <c r="F43" s="9"/>
    </row>
    <row r="44" spans="1:6" ht="20.100000000000001" customHeight="1" x14ac:dyDescent="0.2">
      <c r="A44" s="7">
        <v>41</v>
      </c>
      <c r="B44" s="16">
        <v>45446</v>
      </c>
      <c r="C44" s="15" t="s">
        <v>233</v>
      </c>
      <c r="D44" s="9"/>
      <c r="E44" s="9">
        <v>49000</v>
      </c>
      <c r="F44" s="9"/>
    </row>
    <row r="45" spans="1:6" ht="20.100000000000001" customHeight="1" x14ac:dyDescent="0.2">
      <c r="A45" s="7">
        <v>42</v>
      </c>
      <c r="B45" s="16">
        <v>45446</v>
      </c>
      <c r="C45" s="15" t="s">
        <v>238</v>
      </c>
      <c r="D45" s="9"/>
      <c r="E45" s="9">
        <v>1550000</v>
      </c>
      <c r="F45" s="9"/>
    </row>
    <row r="46" spans="1:6" ht="20.100000000000001" customHeight="1" x14ac:dyDescent="0.2">
      <c r="A46" s="7">
        <v>43</v>
      </c>
      <c r="B46" s="16">
        <v>45450</v>
      </c>
      <c r="C46" s="15" t="s">
        <v>26</v>
      </c>
      <c r="D46" s="9"/>
      <c r="E46" s="9">
        <v>50000</v>
      </c>
      <c r="F46" s="9"/>
    </row>
    <row r="47" spans="1:6" ht="20.100000000000001" customHeight="1" x14ac:dyDescent="0.2">
      <c r="A47" s="7">
        <v>44</v>
      </c>
      <c r="B47" s="16">
        <v>45457</v>
      </c>
      <c r="C47" s="15" t="s">
        <v>26</v>
      </c>
      <c r="D47" s="9"/>
      <c r="E47" s="9">
        <v>54000</v>
      </c>
      <c r="F47" s="9"/>
    </row>
    <row r="48" spans="1:6" ht="20.100000000000001" customHeight="1" x14ac:dyDescent="0.2">
      <c r="A48" s="7">
        <v>45</v>
      </c>
      <c r="B48" s="16">
        <v>45464</v>
      </c>
      <c r="C48" s="15" t="s">
        <v>249</v>
      </c>
      <c r="D48" s="9"/>
      <c r="E48" s="9">
        <v>100000</v>
      </c>
      <c r="F48" s="9"/>
    </row>
    <row r="49" spans="1:6" ht="20.100000000000001" customHeight="1" x14ac:dyDescent="0.2">
      <c r="A49" s="7">
        <v>46</v>
      </c>
      <c r="B49" s="16">
        <v>45469</v>
      </c>
      <c r="C49" s="15" t="s">
        <v>27</v>
      </c>
      <c r="D49" s="9"/>
      <c r="E49" s="9">
        <v>47000</v>
      </c>
      <c r="F49" s="9"/>
    </row>
    <row r="50" spans="1:6" ht="20.100000000000001" customHeight="1" x14ac:dyDescent="0.2">
      <c r="A50" s="7">
        <v>47</v>
      </c>
      <c r="B50" s="16">
        <v>45472</v>
      </c>
      <c r="C50" s="15" t="s">
        <v>26</v>
      </c>
      <c r="D50" s="9"/>
      <c r="E50" s="9">
        <v>55000</v>
      </c>
      <c r="F50" s="9"/>
    </row>
    <row r="51" spans="1:6" ht="20.100000000000001" customHeight="1" x14ac:dyDescent="0.2">
      <c r="A51" s="7">
        <v>48</v>
      </c>
      <c r="B51" s="16">
        <v>45474</v>
      </c>
      <c r="C51" s="15" t="s">
        <v>252</v>
      </c>
      <c r="D51" s="9"/>
      <c r="E51" s="9">
        <v>638000</v>
      </c>
      <c r="F51" s="9"/>
    </row>
    <row r="52" spans="1:6" ht="20.100000000000001" customHeight="1" x14ac:dyDescent="0.2">
      <c r="A52" s="7">
        <v>49</v>
      </c>
      <c r="B52" s="16">
        <v>45483</v>
      </c>
      <c r="C52" s="15" t="s">
        <v>156</v>
      </c>
      <c r="D52" s="9"/>
      <c r="E52" s="9">
        <v>2000000</v>
      </c>
      <c r="F52" s="9"/>
    </row>
    <row r="53" spans="1:6" ht="20.100000000000001" customHeight="1" x14ac:dyDescent="0.2">
      <c r="A53" s="7">
        <v>50</v>
      </c>
      <c r="B53" s="16">
        <v>45483</v>
      </c>
      <c r="C53" s="15" t="s">
        <v>239</v>
      </c>
      <c r="D53" s="9"/>
      <c r="E53" s="9">
        <v>13000</v>
      </c>
      <c r="F53" s="9"/>
    </row>
    <row r="54" spans="1:6" ht="20.100000000000001" customHeight="1" x14ac:dyDescent="0.2">
      <c r="A54" s="7">
        <v>51</v>
      </c>
      <c r="B54" s="16">
        <v>45484</v>
      </c>
      <c r="C54" s="15" t="s">
        <v>26</v>
      </c>
      <c r="D54" s="9"/>
      <c r="E54" s="9">
        <v>54000</v>
      </c>
      <c r="F54" s="9"/>
    </row>
    <row r="55" spans="1:6" ht="20.100000000000001" customHeight="1" x14ac:dyDescent="0.2">
      <c r="A55" s="7">
        <v>52</v>
      </c>
      <c r="B55" s="16">
        <v>45488</v>
      </c>
      <c r="C55" s="15"/>
      <c r="D55" s="9">
        <v>10000000</v>
      </c>
      <c r="E55" s="9"/>
      <c r="F55" s="9"/>
    </row>
    <row r="56" spans="1:6" ht="20.100000000000001" customHeight="1" x14ac:dyDescent="0.2">
      <c r="A56" s="7">
        <v>53</v>
      </c>
      <c r="B56" s="16">
        <v>45490</v>
      </c>
      <c r="C56" s="15" t="s">
        <v>26</v>
      </c>
      <c r="D56" s="9"/>
      <c r="E56" s="9">
        <v>55000</v>
      </c>
      <c r="F56" s="9"/>
    </row>
    <row r="57" spans="1:6" ht="20.100000000000001" customHeight="1" x14ac:dyDescent="0.2">
      <c r="A57" s="7">
        <v>54</v>
      </c>
      <c r="B57" s="16">
        <v>45492</v>
      </c>
      <c r="C57" s="15" t="s">
        <v>264</v>
      </c>
      <c r="D57" s="9"/>
      <c r="E57" s="9">
        <v>248000</v>
      </c>
      <c r="F57" s="9"/>
    </row>
    <row r="58" spans="1:6" ht="20.100000000000001" customHeight="1" x14ac:dyDescent="0.2">
      <c r="A58" s="7">
        <v>55</v>
      </c>
      <c r="B58" s="16">
        <v>45492</v>
      </c>
      <c r="C58" s="15" t="s">
        <v>265</v>
      </c>
      <c r="D58" s="9"/>
      <c r="E58" s="9">
        <v>70500</v>
      </c>
      <c r="F58" s="9"/>
    </row>
    <row r="59" spans="1:6" ht="20.100000000000001" customHeight="1" x14ac:dyDescent="0.2">
      <c r="A59" s="7">
        <v>56</v>
      </c>
      <c r="B59" s="16">
        <v>45493</v>
      </c>
      <c r="C59" s="15" t="s">
        <v>266</v>
      </c>
      <c r="D59" s="9"/>
      <c r="E59" s="9">
        <v>1237000</v>
      </c>
      <c r="F59" s="9"/>
    </row>
    <row r="60" spans="1:6" ht="20.100000000000001" customHeight="1" x14ac:dyDescent="0.2">
      <c r="A60" s="7">
        <v>57</v>
      </c>
      <c r="B60" s="16">
        <v>45493</v>
      </c>
      <c r="C60" s="15" t="s">
        <v>29</v>
      </c>
      <c r="D60" s="9"/>
      <c r="E60" s="9">
        <v>82000</v>
      </c>
      <c r="F60" s="9"/>
    </row>
    <row r="61" spans="1:6" ht="20.100000000000001" customHeight="1" x14ac:dyDescent="0.2">
      <c r="A61" s="7">
        <v>58</v>
      </c>
      <c r="B61" s="16">
        <v>45493</v>
      </c>
      <c r="C61" s="15" t="s">
        <v>26</v>
      </c>
      <c r="D61" s="9"/>
      <c r="E61" s="9">
        <v>55000</v>
      </c>
      <c r="F61" s="9"/>
    </row>
    <row r="62" spans="1:6" ht="20.100000000000001" customHeight="1" x14ac:dyDescent="0.2">
      <c r="A62" s="7">
        <v>59</v>
      </c>
      <c r="B62" s="16">
        <v>45498</v>
      </c>
      <c r="C62" s="15" t="s">
        <v>26</v>
      </c>
      <c r="D62" s="9"/>
      <c r="E62" s="9">
        <v>55000</v>
      </c>
      <c r="F62" s="9"/>
    </row>
    <row r="63" spans="1:6" ht="20.100000000000001" customHeight="1" x14ac:dyDescent="0.2">
      <c r="A63" s="7">
        <v>60</v>
      </c>
      <c r="B63" s="16">
        <v>45502</v>
      </c>
      <c r="C63" s="15" t="s">
        <v>273</v>
      </c>
      <c r="D63" s="9"/>
      <c r="E63" s="9">
        <v>153000</v>
      </c>
      <c r="F63" s="9"/>
    </row>
    <row r="64" spans="1:6" ht="20.100000000000001" customHeight="1" x14ac:dyDescent="0.2">
      <c r="A64" s="7">
        <v>61</v>
      </c>
      <c r="B64" s="16">
        <v>45504</v>
      </c>
      <c r="C64" s="15" t="s">
        <v>26</v>
      </c>
      <c r="D64" s="9"/>
      <c r="E64" s="9">
        <v>55000</v>
      </c>
      <c r="F64" s="9"/>
    </row>
    <row r="65" spans="1:6" ht="20.100000000000001" customHeight="1" x14ac:dyDescent="0.2">
      <c r="A65" s="7">
        <v>62</v>
      </c>
      <c r="B65" s="16">
        <v>45511</v>
      </c>
      <c r="C65" s="15" t="s">
        <v>26</v>
      </c>
      <c r="D65" s="9"/>
      <c r="E65" s="9">
        <v>55000</v>
      </c>
      <c r="F65" s="9"/>
    </row>
    <row r="66" spans="1:6" ht="20.100000000000001" customHeight="1" x14ac:dyDescent="0.2">
      <c r="A66" s="7">
        <v>63</v>
      </c>
      <c r="B66" s="16">
        <v>45514</v>
      </c>
      <c r="C66" s="15" t="s">
        <v>272</v>
      </c>
      <c r="D66" s="9"/>
      <c r="E66" s="9">
        <v>135800</v>
      </c>
      <c r="F66" s="9"/>
    </row>
    <row r="67" spans="1:6" ht="20.100000000000001" customHeight="1" x14ac:dyDescent="0.2">
      <c r="A67" s="7">
        <v>64</v>
      </c>
      <c r="B67" s="16">
        <v>45520</v>
      </c>
      <c r="C67" s="15" t="s">
        <v>26</v>
      </c>
      <c r="D67" s="9"/>
      <c r="E67" s="9">
        <v>55000</v>
      </c>
      <c r="F67" s="9"/>
    </row>
    <row r="68" spans="1:6" ht="20.100000000000001" customHeight="1" x14ac:dyDescent="0.2">
      <c r="A68" s="7">
        <v>65</v>
      </c>
      <c r="B68" s="16">
        <v>45524</v>
      </c>
      <c r="C68" s="15" t="s">
        <v>272</v>
      </c>
      <c r="D68" s="9"/>
      <c r="E68" s="9">
        <v>135800</v>
      </c>
      <c r="F68" s="9"/>
    </row>
    <row r="69" spans="1:6" ht="20.100000000000001" customHeight="1" x14ac:dyDescent="0.2">
      <c r="A69" s="7">
        <v>66</v>
      </c>
      <c r="B69" s="16">
        <v>45524</v>
      </c>
      <c r="C69" s="15" t="s">
        <v>29</v>
      </c>
      <c r="D69" s="9"/>
      <c r="E69" s="9">
        <v>60000</v>
      </c>
      <c r="F69" s="9"/>
    </row>
    <row r="70" spans="1:6" ht="20.100000000000001" customHeight="1" x14ac:dyDescent="0.2">
      <c r="A70" s="7">
        <v>67</v>
      </c>
      <c r="B70" s="16">
        <v>45525</v>
      </c>
      <c r="C70" s="15" t="s">
        <v>26</v>
      </c>
      <c r="D70" s="9"/>
      <c r="E70" s="9">
        <v>55000</v>
      </c>
      <c r="F70" s="9"/>
    </row>
    <row r="71" spans="1:6" ht="20.100000000000001" customHeight="1" x14ac:dyDescent="0.2">
      <c r="A71" s="7">
        <v>68</v>
      </c>
      <c r="B71" s="16">
        <v>45525</v>
      </c>
      <c r="C71" s="15" t="s">
        <v>275</v>
      </c>
      <c r="D71" s="9"/>
      <c r="E71" s="9">
        <v>484000</v>
      </c>
      <c r="F71" s="9"/>
    </row>
    <row r="72" spans="1:6" ht="20.100000000000001" customHeight="1" x14ac:dyDescent="0.2">
      <c r="A72" s="7">
        <v>69</v>
      </c>
      <c r="B72" s="16">
        <v>45530</v>
      </c>
      <c r="C72" s="15" t="s">
        <v>279</v>
      </c>
      <c r="D72" s="9"/>
      <c r="E72" s="9">
        <v>265000</v>
      </c>
      <c r="F72" s="9"/>
    </row>
    <row r="73" spans="1:6" ht="20.100000000000001" customHeight="1" x14ac:dyDescent="0.2">
      <c r="A73" s="7">
        <v>70</v>
      </c>
      <c r="B73" s="16">
        <v>45531</v>
      </c>
      <c r="C73" s="15" t="s">
        <v>280</v>
      </c>
      <c r="D73" s="9"/>
      <c r="E73" s="9">
        <v>1045000</v>
      </c>
      <c r="F73" s="9"/>
    </row>
    <row r="74" spans="1:6" ht="20.100000000000001" customHeight="1" x14ac:dyDescent="0.2">
      <c r="A74" s="7">
        <v>71</v>
      </c>
      <c r="B74" s="16">
        <v>45532</v>
      </c>
      <c r="C74" s="15" t="s">
        <v>27</v>
      </c>
      <c r="D74" s="9"/>
      <c r="E74" s="9">
        <v>38000</v>
      </c>
      <c r="F74" s="9"/>
    </row>
    <row r="75" spans="1:6" ht="20.100000000000001" customHeight="1" x14ac:dyDescent="0.2">
      <c r="A75" s="7">
        <v>72</v>
      </c>
      <c r="B75" s="16">
        <v>45533</v>
      </c>
      <c r="C75" s="15" t="s">
        <v>282</v>
      </c>
      <c r="D75" s="9"/>
      <c r="E75" s="9">
        <v>310000</v>
      </c>
      <c r="F75" s="9"/>
    </row>
    <row r="76" spans="1:6" ht="20.100000000000001" customHeight="1" x14ac:dyDescent="0.2">
      <c r="A76" s="7">
        <v>73</v>
      </c>
      <c r="B76" s="16">
        <v>45534</v>
      </c>
      <c r="C76" s="15" t="s">
        <v>283</v>
      </c>
      <c r="D76" s="9"/>
      <c r="E76" s="9">
        <v>172000</v>
      </c>
      <c r="F76" s="9"/>
    </row>
    <row r="77" spans="1:6" ht="20.100000000000001" customHeight="1" x14ac:dyDescent="0.2">
      <c r="A77" s="7">
        <v>74</v>
      </c>
      <c r="B77" s="16">
        <v>45535</v>
      </c>
      <c r="C77" s="15"/>
      <c r="D77" s="9">
        <v>5000000</v>
      </c>
      <c r="E77" s="9"/>
      <c r="F77" s="9"/>
    </row>
    <row r="78" spans="1:6" ht="20.100000000000001" customHeight="1" x14ac:dyDescent="0.2">
      <c r="A78" s="7">
        <v>75</v>
      </c>
      <c r="B78" s="16">
        <v>45537</v>
      </c>
      <c r="C78" s="15" t="s">
        <v>26</v>
      </c>
      <c r="D78" s="9"/>
      <c r="E78" s="9">
        <v>55000</v>
      </c>
      <c r="F78" s="9"/>
    </row>
    <row r="79" spans="1:6" ht="20.100000000000001" customHeight="1" x14ac:dyDescent="0.2">
      <c r="A79" s="7">
        <v>76</v>
      </c>
      <c r="B79" s="16">
        <v>45537</v>
      </c>
      <c r="C79" s="15" t="s">
        <v>284</v>
      </c>
      <c r="D79" s="9"/>
      <c r="E79" s="9">
        <v>710000</v>
      </c>
      <c r="F79" s="9"/>
    </row>
    <row r="80" spans="1:6" ht="20.100000000000001" customHeight="1" x14ac:dyDescent="0.2">
      <c r="A80" s="7">
        <v>77</v>
      </c>
      <c r="B80" s="16">
        <v>45541</v>
      </c>
      <c r="C80" s="15" t="s">
        <v>286</v>
      </c>
      <c r="D80" s="9"/>
      <c r="E80" s="9">
        <v>400000</v>
      </c>
      <c r="F80" s="9"/>
    </row>
    <row r="81" spans="1:6" ht="20.100000000000001" customHeight="1" x14ac:dyDescent="0.2">
      <c r="A81" s="7">
        <v>78</v>
      </c>
      <c r="B81" s="16">
        <v>45541</v>
      </c>
      <c r="C81" s="15" t="s">
        <v>26</v>
      </c>
      <c r="D81" s="9"/>
      <c r="E81" s="9">
        <v>55000</v>
      </c>
      <c r="F81" s="9"/>
    </row>
    <row r="82" spans="1:6" ht="20.100000000000001" customHeight="1" x14ac:dyDescent="0.2">
      <c r="A82" s="7">
        <v>79</v>
      </c>
      <c r="B82" s="16">
        <v>45542</v>
      </c>
      <c r="C82" s="15" t="s">
        <v>288</v>
      </c>
      <c r="D82" s="9"/>
      <c r="E82" s="9">
        <v>28000</v>
      </c>
      <c r="F82" s="9"/>
    </row>
    <row r="83" spans="1:6" ht="20.100000000000001" customHeight="1" x14ac:dyDescent="0.2">
      <c r="A83" s="7">
        <v>80</v>
      </c>
      <c r="B83" s="16">
        <v>45542</v>
      </c>
      <c r="C83" s="15" t="s">
        <v>289</v>
      </c>
      <c r="D83" s="9"/>
      <c r="E83" s="9">
        <v>68000</v>
      </c>
      <c r="F83" s="9"/>
    </row>
    <row r="84" spans="1:6" ht="20.100000000000001" customHeight="1" x14ac:dyDescent="0.2">
      <c r="A84" s="7">
        <v>81</v>
      </c>
      <c r="B84" s="16">
        <v>45546</v>
      </c>
      <c r="C84" s="15" t="s">
        <v>58</v>
      </c>
      <c r="D84" s="9"/>
      <c r="E84" s="9">
        <v>600000</v>
      </c>
      <c r="F84" s="9"/>
    </row>
    <row r="85" spans="1:6" ht="20.100000000000001" customHeight="1" x14ac:dyDescent="0.2">
      <c r="A85" s="7">
        <v>82</v>
      </c>
      <c r="B85" s="16">
        <v>45546</v>
      </c>
      <c r="C85" s="15" t="s">
        <v>156</v>
      </c>
      <c r="D85" s="9"/>
      <c r="E85" s="9">
        <v>2000000</v>
      </c>
      <c r="F85" s="9"/>
    </row>
    <row r="86" spans="1:6" ht="20.100000000000001" customHeight="1" x14ac:dyDescent="0.2">
      <c r="A86" s="7">
        <v>83</v>
      </c>
      <c r="B86" s="16">
        <v>45546</v>
      </c>
      <c r="C86" s="15" t="s">
        <v>290</v>
      </c>
      <c r="D86" s="9"/>
      <c r="E86" s="9">
        <v>1000000</v>
      </c>
      <c r="F86" s="9"/>
    </row>
    <row r="87" spans="1:6" ht="20.100000000000001" customHeight="1" x14ac:dyDescent="0.2">
      <c r="A87" s="7">
        <v>84</v>
      </c>
      <c r="B87" s="16">
        <v>45547</v>
      </c>
      <c r="C87" s="15"/>
      <c r="D87" s="9">
        <v>5000000</v>
      </c>
      <c r="E87" s="9"/>
      <c r="F87" s="9"/>
    </row>
    <row r="88" spans="1:6" ht="20.100000000000001" customHeight="1" x14ac:dyDescent="0.2">
      <c r="A88" s="7">
        <v>85</v>
      </c>
      <c r="B88" s="16">
        <v>45549</v>
      </c>
      <c r="C88" s="15" t="s">
        <v>26</v>
      </c>
      <c r="D88" s="9"/>
      <c r="E88" s="9">
        <v>55000</v>
      </c>
      <c r="F88" s="9"/>
    </row>
    <row r="89" spans="1:6" ht="20.100000000000001" customHeight="1" x14ac:dyDescent="0.2">
      <c r="A89" s="7">
        <v>86</v>
      </c>
      <c r="B89" s="16">
        <v>45556</v>
      </c>
      <c r="C89" s="15" t="s">
        <v>26</v>
      </c>
      <c r="D89" s="9"/>
      <c r="E89" s="9">
        <v>55000</v>
      </c>
      <c r="F89" s="9"/>
    </row>
    <row r="90" spans="1:6" ht="20.100000000000001" customHeight="1" x14ac:dyDescent="0.2">
      <c r="A90" s="7">
        <v>87</v>
      </c>
      <c r="B90" s="16">
        <v>45559</v>
      </c>
      <c r="C90" s="15" t="s">
        <v>301</v>
      </c>
      <c r="D90" s="9"/>
      <c r="E90" s="9">
        <v>2260000</v>
      </c>
      <c r="F90" s="9"/>
    </row>
    <row r="91" spans="1:6" ht="20.100000000000001" customHeight="1" x14ac:dyDescent="0.2">
      <c r="A91" s="7">
        <v>88</v>
      </c>
      <c r="B91" s="16">
        <v>45562</v>
      </c>
      <c r="C91" s="15" t="s">
        <v>26</v>
      </c>
      <c r="D91" s="9"/>
      <c r="E91" s="9">
        <v>55000</v>
      </c>
      <c r="F91" s="9"/>
    </row>
    <row r="92" spans="1:6" ht="20.100000000000001" customHeight="1" x14ac:dyDescent="0.2">
      <c r="A92" s="7">
        <v>89</v>
      </c>
      <c r="B92" s="16">
        <v>45572</v>
      </c>
      <c r="C92" s="15" t="s">
        <v>26</v>
      </c>
      <c r="D92" s="9"/>
      <c r="E92" s="9">
        <v>55000</v>
      </c>
      <c r="F92" s="9"/>
    </row>
    <row r="93" spans="1:6" ht="20.100000000000001" customHeight="1" x14ac:dyDescent="0.2">
      <c r="A93" s="7">
        <v>90</v>
      </c>
      <c r="B93" s="16">
        <v>45573</v>
      </c>
      <c r="C93" s="15" t="s">
        <v>306</v>
      </c>
      <c r="D93" s="9"/>
      <c r="E93" s="9">
        <v>1875000</v>
      </c>
      <c r="F93" s="9"/>
    </row>
    <row r="94" spans="1:6" ht="20.100000000000001" customHeight="1" x14ac:dyDescent="0.2">
      <c r="A94" s="7">
        <v>91</v>
      </c>
      <c r="B94" s="16">
        <v>45576</v>
      </c>
      <c r="C94" s="15" t="s">
        <v>163</v>
      </c>
      <c r="D94" s="9"/>
      <c r="E94" s="9">
        <v>89000</v>
      </c>
      <c r="F94" s="9"/>
    </row>
    <row r="95" spans="1:6" ht="20.100000000000001" customHeight="1" x14ac:dyDescent="0.2">
      <c r="A95" s="7">
        <v>92</v>
      </c>
      <c r="B95" s="16">
        <v>45581</v>
      </c>
      <c r="C95" s="15" t="s">
        <v>26</v>
      </c>
      <c r="D95" s="9"/>
      <c r="E95" s="9">
        <v>55000</v>
      </c>
      <c r="F95" s="9"/>
    </row>
    <row r="96" spans="1:6" ht="20.100000000000001" customHeight="1" x14ac:dyDescent="0.2">
      <c r="A96" s="7">
        <v>93</v>
      </c>
      <c r="B96" s="16">
        <v>45583</v>
      </c>
      <c r="C96" s="15" t="s">
        <v>156</v>
      </c>
      <c r="D96" s="9"/>
      <c r="E96" s="9">
        <v>2000000</v>
      </c>
      <c r="F96" s="9"/>
    </row>
    <row r="97" spans="1:6" ht="20.100000000000001" customHeight="1" x14ac:dyDescent="0.2">
      <c r="A97" s="7">
        <v>94</v>
      </c>
      <c r="B97" s="16">
        <v>45583</v>
      </c>
      <c r="C97" s="15" t="s">
        <v>310</v>
      </c>
      <c r="D97" s="9"/>
      <c r="E97" s="9">
        <v>24000</v>
      </c>
      <c r="F97" s="9"/>
    </row>
    <row r="98" spans="1:6" ht="20.100000000000001" customHeight="1" x14ac:dyDescent="0.2">
      <c r="A98" s="7">
        <v>95</v>
      </c>
      <c r="B98" s="16">
        <v>45584</v>
      </c>
      <c r="C98" s="15" t="s">
        <v>26</v>
      </c>
      <c r="D98" s="9"/>
      <c r="E98" s="9">
        <v>55000</v>
      </c>
      <c r="F98" s="9"/>
    </row>
    <row r="99" spans="1:6" ht="20.100000000000001" customHeight="1" x14ac:dyDescent="0.2">
      <c r="A99" s="7">
        <v>96</v>
      </c>
      <c r="B99" s="16">
        <v>45587</v>
      </c>
      <c r="C99" s="15"/>
      <c r="D99" s="9">
        <v>5000000</v>
      </c>
      <c r="E99" s="9"/>
      <c r="F99" s="9"/>
    </row>
    <row r="100" spans="1:6" ht="20.100000000000001" customHeight="1" x14ac:dyDescent="0.2">
      <c r="A100" s="7">
        <v>97</v>
      </c>
      <c r="B100" s="16">
        <v>45589</v>
      </c>
      <c r="C100" s="15" t="s">
        <v>26</v>
      </c>
      <c r="D100" s="9"/>
      <c r="E100" s="9">
        <v>55000</v>
      </c>
      <c r="F100" s="9"/>
    </row>
    <row r="101" spans="1:6" ht="20.100000000000001" customHeight="1" x14ac:dyDescent="0.2">
      <c r="A101" s="7">
        <v>98</v>
      </c>
      <c r="B101" s="16">
        <v>45593</v>
      </c>
      <c r="C101" s="15" t="s">
        <v>26</v>
      </c>
      <c r="D101" s="9"/>
      <c r="E101" s="9">
        <v>55000</v>
      </c>
      <c r="F101" s="9"/>
    </row>
    <row r="102" spans="1:6" ht="20.100000000000001" customHeight="1" x14ac:dyDescent="0.2">
      <c r="A102" s="7">
        <v>99</v>
      </c>
      <c r="B102" s="16">
        <v>45598</v>
      </c>
      <c r="C102" s="15" t="s">
        <v>316</v>
      </c>
      <c r="D102" s="9"/>
      <c r="E102" s="9">
        <v>100000</v>
      </c>
      <c r="F102" s="9"/>
    </row>
    <row r="103" spans="1:6" ht="20.100000000000001" customHeight="1" x14ac:dyDescent="0.2">
      <c r="A103" s="7">
        <v>100</v>
      </c>
      <c r="B103" s="16"/>
      <c r="C103" s="15"/>
      <c r="D103" s="9"/>
      <c r="E103" s="9"/>
      <c r="F103" s="9"/>
    </row>
    <row r="104" spans="1:6" ht="20.100000000000001" customHeight="1" x14ac:dyDescent="0.2">
      <c r="A104" s="7">
        <v>101</v>
      </c>
      <c r="B104" s="16"/>
      <c r="C104" s="15"/>
      <c r="D104" s="9"/>
      <c r="E104" s="9"/>
      <c r="F104" s="9"/>
    </row>
    <row r="105" spans="1:6" ht="20.100000000000001" customHeight="1" x14ac:dyDescent="0.2">
      <c r="A105" s="7">
        <v>102</v>
      </c>
      <c r="B105" s="16"/>
      <c r="C105" s="15"/>
      <c r="D105" s="9"/>
      <c r="E105" s="9"/>
      <c r="F105" s="9"/>
    </row>
    <row r="106" spans="1:6" ht="20.100000000000001" customHeight="1" x14ac:dyDescent="0.2">
      <c r="A106" s="7">
        <v>103</v>
      </c>
      <c r="B106" s="16"/>
      <c r="C106" s="15"/>
      <c r="D106" s="9"/>
      <c r="E106" s="9"/>
      <c r="F106" s="9"/>
    </row>
    <row r="107" spans="1:6" ht="20.100000000000001" customHeight="1" x14ac:dyDescent="0.2">
      <c r="A107" s="7">
        <v>104</v>
      </c>
      <c r="B107" s="16"/>
      <c r="C107" s="15"/>
      <c r="D107" s="9"/>
      <c r="E107" s="9"/>
      <c r="F107" s="9"/>
    </row>
    <row r="108" spans="1:6" ht="20.100000000000001" customHeight="1" x14ac:dyDescent="0.2">
      <c r="A108" s="7">
        <v>105</v>
      </c>
      <c r="B108" s="16"/>
      <c r="C108" s="15"/>
      <c r="D108" s="9"/>
      <c r="E108" s="9"/>
      <c r="F108" s="9"/>
    </row>
    <row r="109" spans="1:6" ht="20.100000000000001" customHeight="1" x14ac:dyDescent="0.2">
      <c r="A109" s="7">
        <v>106</v>
      </c>
      <c r="B109" s="16"/>
      <c r="C109" s="15"/>
      <c r="D109" s="9"/>
      <c r="E109" s="9"/>
      <c r="F109" s="9"/>
    </row>
    <row r="110" spans="1:6" ht="20.100000000000001" customHeight="1" x14ac:dyDescent="0.2">
      <c r="A110" s="7">
        <v>107</v>
      </c>
      <c r="B110" s="16"/>
      <c r="C110" s="15"/>
      <c r="D110" s="9"/>
      <c r="E110" s="9"/>
      <c r="F110" s="9"/>
    </row>
    <row r="111" spans="1:6" ht="20.100000000000001" customHeight="1" x14ac:dyDescent="0.2">
      <c r="A111" s="7">
        <v>108</v>
      </c>
      <c r="B111" s="16"/>
      <c r="C111" s="15"/>
      <c r="D111" s="9"/>
      <c r="E111" s="9"/>
      <c r="F111" s="9"/>
    </row>
    <row r="112" spans="1:6" ht="20.100000000000001" customHeight="1" x14ac:dyDescent="0.2">
      <c r="A112" s="7">
        <v>109</v>
      </c>
      <c r="B112" s="16"/>
      <c r="C112" s="15"/>
      <c r="D112" s="9"/>
      <c r="E112" s="9"/>
      <c r="F112" s="9"/>
    </row>
    <row r="113" spans="4:6" ht="20.100000000000001" customHeight="1" x14ac:dyDescent="0.2">
      <c r="D113" s="12">
        <f>SUM(D4:D112)</f>
        <v>50000000</v>
      </c>
      <c r="E113" s="12">
        <f>SUM(E4:E112)</f>
        <v>48073100</v>
      </c>
      <c r="F113" s="12">
        <f>D113-E113</f>
        <v>1926900</v>
      </c>
    </row>
    <row r="114" spans="4:6" ht="20.100000000000001" customHeight="1" x14ac:dyDescent="0.2"/>
    <row r="115" spans="4:6" ht="20.100000000000001" customHeight="1" x14ac:dyDescent="0.2"/>
    <row r="116" spans="4:6" ht="20.100000000000001" customHeight="1" x14ac:dyDescent="0.2"/>
    <row r="117" spans="4:6" ht="20.100000000000001" customHeight="1" x14ac:dyDescent="0.2"/>
    <row r="118" spans="4:6" ht="20.100000000000001" customHeight="1" x14ac:dyDescent="0.2"/>
    <row r="119" spans="4:6" ht="20.100000000000001" customHeight="1" x14ac:dyDescent="0.2"/>
    <row r="120" spans="4:6" ht="20.100000000000001" customHeight="1" x14ac:dyDescent="0.2"/>
    <row r="121" spans="4:6" ht="20.100000000000001" customHeight="1" x14ac:dyDescent="0.2"/>
    <row r="122" spans="4:6" ht="20.100000000000001" customHeight="1" x14ac:dyDescent="0.2"/>
    <row r="123" spans="4:6" ht="20.100000000000001" customHeight="1" x14ac:dyDescent="0.2"/>
    <row r="124" spans="4:6" ht="20.100000000000001" customHeight="1" x14ac:dyDescent="0.2"/>
    <row r="125" spans="4:6" ht="20.100000000000001" customHeight="1" x14ac:dyDescent="0.2"/>
    <row r="126" spans="4:6" ht="20.100000000000001" customHeight="1" x14ac:dyDescent="0.2"/>
    <row r="127" spans="4:6" ht="20.100000000000001" customHeight="1" x14ac:dyDescent="0.2"/>
    <row r="128" spans="4:6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Proyek</vt:lpstr>
      <vt:lpstr>Hang Lekieu Fasad</vt:lpstr>
      <vt:lpstr>Simpruk Garden</vt:lpstr>
      <vt:lpstr>Interior HL</vt:lpstr>
      <vt:lpstr>Sunter Paradise 3</vt:lpstr>
      <vt:lpstr>Poles HL</vt:lpstr>
      <vt:lpstr>Menteng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Nurul Hadi</cp:lastModifiedBy>
  <cp:lastPrinted>2024-05-13T13:09:28Z</cp:lastPrinted>
  <dcterms:created xsi:type="dcterms:W3CDTF">2013-03-07T06:13:27Z</dcterms:created>
  <dcterms:modified xsi:type="dcterms:W3CDTF">2024-11-14T14:20:58Z</dcterms:modified>
</cp:coreProperties>
</file>