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1_Home/CodonOptimization/Exp/CultivationComparisons/hGH/Plates/"/>
    </mc:Choice>
  </mc:AlternateContent>
  <xr:revisionPtr revIDLastSave="0" documentId="13_ncr:1_{A39D66FC-754C-364F-B7B3-2A0038BAA53C}" xr6:coauthVersionLast="47" xr6:coauthVersionMax="47" xr10:uidLastSave="{00000000-0000-0000-0000-000000000000}"/>
  <bookViews>
    <workbookView xWindow="7600" yWindow="3200" windowWidth="29040" windowHeight="15720" tabRatio="500" activeTab="9" xr2:uid="{00000000-000D-0000-FFFF-FFFF00000000}"/>
  </bookViews>
  <sheets>
    <sheet name="YPD_Tecan" sheetId="16" r:id="rId1"/>
    <sheet name="YPD_ON" sheetId="15" r:id="rId2"/>
    <sheet name="OG_Plate1" sheetId="11" r:id="rId3"/>
    <sheet name="OG_Plate2" sheetId="13" r:id="rId4"/>
    <sheet name="Prod_Plate1" sheetId="12" r:id="rId5"/>
    <sheet name="Prod_Plate2" sheetId="14" r:id="rId6"/>
    <sheet name="Prod_Plate1_D2" sheetId="17" r:id="rId7"/>
    <sheet name="Prod_Plate2_D2" sheetId="18" r:id="rId8"/>
    <sheet name="Prod_Plate1_D3" sheetId="19" r:id="rId9"/>
    <sheet name="Prod_Plate2_D3" sheetId="20" r:id="rId10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20" l="1"/>
  <c r="J51" i="20" s="1"/>
  <c r="B51" i="20"/>
  <c r="I51" i="20" s="1"/>
  <c r="G50" i="20"/>
  <c r="N50" i="20" s="1"/>
  <c r="F50" i="20"/>
  <c r="M50" i="20" s="1"/>
  <c r="E50" i="20"/>
  <c r="L50" i="20" s="1"/>
  <c r="D50" i="20"/>
  <c r="K50" i="20" s="1"/>
  <c r="C50" i="20"/>
  <c r="J50" i="20" s="1"/>
  <c r="B50" i="20"/>
  <c r="I50" i="20" s="1"/>
  <c r="G46" i="20"/>
  <c r="G53" i="20" s="1"/>
  <c r="N53" i="20" s="1"/>
  <c r="F46" i="20"/>
  <c r="F53" i="20" s="1"/>
  <c r="M53" i="20" s="1"/>
  <c r="E46" i="20"/>
  <c r="E53" i="20" s="1"/>
  <c r="L53" i="20" s="1"/>
  <c r="D46" i="20"/>
  <c r="D53" i="20" s="1"/>
  <c r="K53" i="20" s="1"/>
  <c r="C46" i="20"/>
  <c r="C53" i="20" s="1"/>
  <c r="J53" i="20" s="1"/>
  <c r="B46" i="20"/>
  <c r="B53" i="20" s="1"/>
  <c r="I53" i="20" s="1"/>
  <c r="G45" i="20"/>
  <c r="G52" i="20" s="1"/>
  <c r="N52" i="20" s="1"/>
  <c r="F45" i="20"/>
  <c r="F52" i="20" s="1"/>
  <c r="M52" i="20" s="1"/>
  <c r="E45" i="20"/>
  <c r="E52" i="20" s="1"/>
  <c r="L52" i="20" s="1"/>
  <c r="D45" i="20"/>
  <c r="D52" i="20" s="1"/>
  <c r="K52" i="20" s="1"/>
  <c r="C45" i="20"/>
  <c r="C52" i="20" s="1"/>
  <c r="J52" i="20" s="1"/>
  <c r="B45" i="20"/>
  <c r="B52" i="20" s="1"/>
  <c r="I52" i="20" s="1"/>
  <c r="G44" i="20"/>
  <c r="G51" i="20" s="1"/>
  <c r="N51" i="20" s="1"/>
  <c r="F44" i="20"/>
  <c r="F51" i="20" s="1"/>
  <c r="M51" i="20" s="1"/>
  <c r="E44" i="20"/>
  <c r="E51" i="20" s="1"/>
  <c r="L51" i="20" s="1"/>
  <c r="D44" i="20"/>
  <c r="D51" i="20" s="1"/>
  <c r="K51" i="20" s="1"/>
  <c r="C44" i="20"/>
  <c r="B44" i="20"/>
  <c r="G43" i="20"/>
  <c r="F43" i="20"/>
  <c r="E43" i="20"/>
  <c r="D43" i="20"/>
  <c r="C43" i="20"/>
  <c r="B43" i="20"/>
  <c r="C53" i="19"/>
  <c r="J53" i="19" s="1"/>
  <c r="C50" i="19"/>
  <c r="J50" i="19" s="1"/>
  <c r="B50" i="19"/>
  <c r="I50" i="19" s="1"/>
  <c r="G46" i="19"/>
  <c r="G53" i="19" s="1"/>
  <c r="N53" i="19" s="1"/>
  <c r="F46" i="19"/>
  <c r="F53" i="19" s="1"/>
  <c r="M53" i="19" s="1"/>
  <c r="E46" i="19"/>
  <c r="E53" i="19" s="1"/>
  <c r="L53" i="19" s="1"/>
  <c r="D46" i="19"/>
  <c r="D53" i="19" s="1"/>
  <c r="K53" i="19" s="1"/>
  <c r="C46" i="19"/>
  <c r="B46" i="19"/>
  <c r="B53" i="19" s="1"/>
  <c r="I53" i="19" s="1"/>
  <c r="G45" i="19"/>
  <c r="G52" i="19" s="1"/>
  <c r="N52" i="19" s="1"/>
  <c r="F45" i="19"/>
  <c r="F52" i="19" s="1"/>
  <c r="M52" i="19" s="1"/>
  <c r="E45" i="19"/>
  <c r="E52" i="19" s="1"/>
  <c r="L52" i="19" s="1"/>
  <c r="D45" i="19"/>
  <c r="D52" i="19" s="1"/>
  <c r="K52" i="19" s="1"/>
  <c r="C45" i="19"/>
  <c r="C52" i="19" s="1"/>
  <c r="J52" i="19" s="1"/>
  <c r="B45" i="19"/>
  <c r="B52" i="19" s="1"/>
  <c r="I52" i="19" s="1"/>
  <c r="G44" i="19"/>
  <c r="G51" i="19" s="1"/>
  <c r="N51" i="19" s="1"/>
  <c r="F44" i="19"/>
  <c r="F51" i="19" s="1"/>
  <c r="M51" i="19" s="1"/>
  <c r="E44" i="19"/>
  <c r="E51" i="19" s="1"/>
  <c r="L51" i="19" s="1"/>
  <c r="D44" i="19"/>
  <c r="D51" i="19" s="1"/>
  <c r="K51" i="19" s="1"/>
  <c r="C44" i="19"/>
  <c r="C51" i="19" s="1"/>
  <c r="J51" i="19" s="1"/>
  <c r="B44" i="19"/>
  <c r="B51" i="19" s="1"/>
  <c r="I51" i="19" s="1"/>
  <c r="G43" i="19"/>
  <c r="G50" i="19" s="1"/>
  <c r="N50" i="19" s="1"/>
  <c r="F43" i="19"/>
  <c r="F50" i="19" s="1"/>
  <c r="M50" i="19" s="1"/>
  <c r="E43" i="19"/>
  <c r="E50" i="19" s="1"/>
  <c r="L50" i="19" s="1"/>
  <c r="D43" i="19"/>
  <c r="D50" i="19" s="1"/>
  <c r="K50" i="19" s="1"/>
  <c r="C43" i="19"/>
  <c r="B43" i="19"/>
  <c r="C17" i="15"/>
  <c r="D17" i="15" s="1"/>
  <c r="C16" i="15"/>
  <c r="D16" i="15" s="1"/>
  <c r="C15" i="15"/>
  <c r="D15" i="15" s="1"/>
  <c r="C14" i="15"/>
  <c r="D14" i="15" s="1"/>
  <c r="E14" i="15" s="1"/>
  <c r="C13" i="15"/>
  <c r="D13" i="15" s="1"/>
  <c r="C12" i="15"/>
  <c r="D12" i="15" s="1"/>
  <c r="E12" i="15" s="1"/>
  <c r="D11" i="15"/>
  <c r="E11" i="15" s="1"/>
  <c r="C11" i="15"/>
  <c r="C10" i="15"/>
  <c r="D10" i="15" s="1"/>
  <c r="C9" i="15"/>
  <c r="D9" i="15" s="1"/>
  <c r="C8" i="15"/>
  <c r="D8" i="15" s="1"/>
  <c r="C7" i="15"/>
  <c r="D7" i="15" s="1"/>
  <c r="C6" i="15"/>
  <c r="D6" i="15" s="1"/>
  <c r="C5" i="15"/>
  <c r="D5" i="15" s="1"/>
  <c r="C4" i="15"/>
  <c r="D4" i="15" s="1"/>
  <c r="E4" i="15" s="1"/>
  <c r="C3" i="15"/>
  <c r="D3" i="15" s="1"/>
  <c r="E3" i="15" s="1"/>
  <c r="C2" i="15"/>
  <c r="D2" i="15" s="1"/>
  <c r="G53" i="16"/>
  <c r="N53" i="16" s="1"/>
  <c r="F53" i="16"/>
  <c r="M53" i="16" s="1"/>
  <c r="E53" i="16"/>
  <c r="L53" i="16" s="1"/>
  <c r="D53" i="16"/>
  <c r="K53" i="16" s="1"/>
  <c r="C53" i="16"/>
  <c r="J53" i="16" s="1"/>
  <c r="B53" i="16"/>
  <c r="I53" i="16" s="1"/>
  <c r="J51" i="16"/>
  <c r="I51" i="16"/>
  <c r="G51" i="16"/>
  <c r="N51" i="16" s="1"/>
  <c r="F51" i="16"/>
  <c r="M51" i="16" s="1"/>
  <c r="C51" i="16"/>
  <c r="B51" i="16"/>
  <c r="G50" i="16"/>
  <c r="N50" i="16" s="1"/>
  <c r="F50" i="16"/>
  <c r="M50" i="16" s="1"/>
  <c r="E50" i="16"/>
  <c r="L50" i="16" s="1"/>
  <c r="D50" i="16"/>
  <c r="K50" i="16" s="1"/>
  <c r="C50" i="16"/>
  <c r="J50" i="16" s="1"/>
  <c r="B50" i="16"/>
  <c r="I50" i="16" s="1"/>
  <c r="G46" i="16"/>
  <c r="F46" i="16"/>
  <c r="E46" i="16"/>
  <c r="D46" i="16"/>
  <c r="C46" i="16"/>
  <c r="B46" i="16"/>
  <c r="G45" i="16"/>
  <c r="G52" i="16" s="1"/>
  <c r="N52" i="16" s="1"/>
  <c r="F45" i="16"/>
  <c r="F52" i="16" s="1"/>
  <c r="M52" i="16" s="1"/>
  <c r="E45" i="16"/>
  <c r="E52" i="16" s="1"/>
  <c r="L52" i="16" s="1"/>
  <c r="D45" i="16"/>
  <c r="D52" i="16" s="1"/>
  <c r="K52" i="16" s="1"/>
  <c r="C45" i="16"/>
  <c r="C52" i="16" s="1"/>
  <c r="J52" i="16" s="1"/>
  <c r="B45" i="16"/>
  <c r="B52" i="16" s="1"/>
  <c r="I52" i="16" s="1"/>
  <c r="G44" i="16"/>
  <c r="F44" i="16"/>
  <c r="E44" i="16"/>
  <c r="E51" i="16" s="1"/>
  <c r="L51" i="16" s="1"/>
  <c r="D44" i="16"/>
  <c r="D51" i="16" s="1"/>
  <c r="K51" i="16" s="1"/>
  <c r="C44" i="16"/>
  <c r="B44" i="16"/>
  <c r="G43" i="16"/>
  <c r="F43" i="16"/>
  <c r="E43" i="16"/>
  <c r="D43" i="16"/>
  <c r="C43" i="16"/>
  <c r="B43" i="16"/>
  <c r="C51" i="18"/>
  <c r="J51" i="18" s="1"/>
  <c r="B51" i="18"/>
  <c r="I51" i="18" s="1"/>
  <c r="G50" i="18"/>
  <c r="N50" i="18" s="1"/>
  <c r="F50" i="18"/>
  <c r="M50" i="18" s="1"/>
  <c r="E50" i="18"/>
  <c r="L50" i="18" s="1"/>
  <c r="G46" i="18"/>
  <c r="G53" i="18" s="1"/>
  <c r="N53" i="18" s="1"/>
  <c r="F46" i="18"/>
  <c r="F53" i="18" s="1"/>
  <c r="M53" i="18" s="1"/>
  <c r="E46" i="18"/>
  <c r="E53" i="18" s="1"/>
  <c r="L53" i="18" s="1"/>
  <c r="D46" i="18"/>
  <c r="D53" i="18" s="1"/>
  <c r="K53" i="18" s="1"/>
  <c r="C46" i="18"/>
  <c r="C53" i="18" s="1"/>
  <c r="J53" i="18" s="1"/>
  <c r="B46" i="18"/>
  <c r="B53" i="18" s="1"/>
  <c r="I53" i="18" s="1"/>
  <c r="G45" i="18"/>
  <c r="G52" i="18" s="1"/>
  <c r="N52" i="18" s="1"/>
  <c r="F45" i="18"/>
  <c r="F52" i="18" s="1"/>
  <c r="M52" i="18" s="1"/>
  <c r="E45" i="18"/>
  <c r="E52" i="18" s="1"/>
  <c r="L52" i="18" s="1"/>
  <c r="D45" i="18"/>
  <c r="D52" i="18" s="1"/>
  <c r="K52" i="18" s="1"/>
  <c r="C45" i="18"/>
  <c r="C52" i="18" s="1"/>
  <c r="J52" i="18" s="1"/>
  <c r="B45" i="18"/>
  <c r="B52" i="18" s="1"/>
  <c r="I52" i="18" s="1"/>
  <c r="G44" i="18"/>
  <c r="G51" i="18" s="1"/>
  <c r="N51" i="18" s="1"/>
  <c r="F44" i="18"/>
  <c r="F51" i="18" s="1"/>
  <c r="M51" i="18" s="1"/>
  <c r="E44" i="18"/>
  <c r="E51" i="18" s="1"/>
  <c r="L51" i="18" s="1"/>
  <c r="D44" i="18"/>
  <c r="D51" i="18" s="1"/>
  <c r="K51" i="18" s="1"/>
  <c r="C44" i="18"/>
  <c r="B44" i="18"/>
  <c r="G43" i="18"/>
  <c r="F43" i="18"/>
  <c r="E43" i="18"/>
  <c r="D43" i="18"/>
  <c r="D50" i="18" s="1"/>
  <c r="K50" i="18" s="1"/>
  <c r="C43" i="18"/>
  <c r="C50" i="18" s="1"/>
  <c r="J50" i="18" s="1"/>
  <c r="B43" i="18"/>
  <c r="B50" i="18" s="1"/>
  <c r="I50" i="18" s="1"/>
  <c r="B53" i="17"/>
  <c r="I53" i="17" s="1"/>
  <c r="C51" i="17"/>
  <c r="J51" i="17" s="1"/>
  <c r="B51" i="17"/>
  <c r="I51" i="17" s="1"/>
  <c r="G50" i="17"/>
  <c r="N50" i="17" s="1"/>
  <c r="F50" i="17"/>
  <c r="M50" i="17" s="1"/>
  <c r="E50" i="17"/>
  <c r="L50" i="17" s="1"/>
  <c r="D50" i="17"/>
  <c r="K50" i="17" s="1"/>
  <c r="G46" i="17"/>
  <c r="G53" i="17" s="1"/>
  <c r="N53" i="17" s="1"/>
  <c r="F46" i="17"/>
  <c r="F53" i="17" s="1"/>
  <c r="M53" i="17" s="1"/>
  <c r="E46" i="17"/>
  <c r="E53" i="17" s="1"/>
  <c r="L53" i="17" s="1"/>
  <c r="D46" i="17"/>
  <c r="D53" i="17" s="1"/>
  <c r="K53" i="17" s="1"/>
  <c r="C46" i="17"/>
  <c r="C53" i="17" s="1"/>
  <c r="J53" i="17" s="1"/>
  <c r="B46" i="17"/>
  <c r="G45" i="17"/>
  <c r="G52" i="17" s="1"/>
  <c r="N52" i="17" s="1"/>
  <c r="F45" i="17"/>
  <c r="F52" i="17" s="1"/>
  <c r="M52" i="17" s="1"/>
  <c r="E45" i="17"/>
  <c r="E52" i="17" s="1"/>
  <c r="L52" i="17" s="1"/>
  <c r="D45" i="17"/>
  <c r="D52" i="17" s="1"/>
  <c r="K52" i="17" s="1"/>
  <c r="C45" i="17"/>
  <c r="C52" i="17" s="1"/>
  <c r="J52" i="17" s="1"/>
  <c r="B45" i="17"/>
  <c r="B52" i="17" s="1"/>
  <c r="I52" i="17" s="1"/>
  <c r="G44" i="17"/>
  <c r="G51" i="17" s="1"/>
  <c r="N51" i="17" s="1"/>
  <c r="F44" i="17"/>
  <c r="F51" i="17" s="1"/>
  <c r="M51" i="17" s="1"/>
  <c r="E44" i="17"/>
  <c r="E51" i="17" s="1"/>
  <c r="L51" i="17" s="1"/>
  <c r="D44" i="17"/>
  <c r="D51" i="17" s="1"/>
  <c r="K51" i="17" s="1"/>
  <c r="C44" i="17"/>
  <c r="B44" i="17"/>
  <c r="G43" i="17"/>
  <c r="F43" i="17"/>
  <c r="E43" i="17"/>
  <c r="D43" i="17"/>
  <c r="C43" i="17"/>
  <c r="C50" i="17" s="1"/>
  <c r="J50" i="17" s="1"/>
  <c r="B43" i="17"/>
  <c r="B50" i="17" s="1"/>
  <c r="I50" i="17" s="1"/>
  <c r="L53" i="14"/>
  <c r="B43" i="12"/>
  <c r="B50" i="12" s="1"/>
  <c r="I50" i="12" s="1"/>
  <c r="C43" i="12"/>
  <c r="C50" i="12" s="1"/>
  <c r="J50" i="12" s="1"/>
  <c r="D43" i="12"/>
  <c r="D50" i="12" s="1"/>
  <c r="K50" i="12" s="1"/>
  <c r="E43" i="12"/>
  <c r="E50" i="12" s="1"/>
  <c r="L50" i="12" s="1"/>
  <c r="F43" i="12"/>
  <c r="F50" i="12" s="1"/>
  <c r="M50" i="12" s="1"/>
  <c r="G43" i="12"/>
  <c r="G50" i="12" s="1"/>
  <c r="N50" i="12" s="1"/>
  <c r="B44" i="12"/>
  <c r="B51" i="12" s="1"/>
  <c r="I51" i="12" s="1"/>
  <c r="C44" i="12"/>
  <c r="C51" i="12" s="1"/>
  <c r="J51" i="12" s="1"/>
  <c r="D44" i="12"/>
  <c r="D51" i="12" s="1"/>
  <c r="K51" i="12" s="1"/>
  <c r="E44" i="12"/>
  <c r="E51" i="12" s="1"/>
  <c r="L51" i="12" s="1"/>
  <c r="F44" i="12"/>
  <c r="F51" i="12" s="1"/>
  <c r="M51" i="12" s="1"/>
  <c r="G44" i="12"/>
  <c r="G51" i="12" s="1"/>
  <c r="N51" i="12" s="1"/>
  <c r="B45" i="12"/>
  <c r="B52" i="12" s="1"/>
  <c r="I52" i="12" s="1"/>
  <c r="C45" i="12"/>
  <c r="C52" i="12" s="1"/>
  <c r="J52" i="12" s="1"/>
  <c r="D45" i="12"/>
  <c r="D52" i="12" s="1"/>
  <c r="K52" i="12" s="1"/>
  <c r="E45" i="12"/>
  <c r="E52" i="12" s="1"/>
  <c r="L52" i="12" s="1"/>
  <c r="F45" i="12"/>
  <c r="F52" i="12" s="1"/>
  <c r="M52" i="12" s="1"/>
  <c r="G45" i="12"/>
  <c r="G52" i="12" s="1"/>
  <c r="N52" i="12" s="1"/>
  <c r="B46" i="12"/>
  <c r="B53" i="12" s="1"/>
  <c r="I53" i="12" s="1"/>
  <c r="C46" i="12"/>
  <c r="C53" i="12" s="1"/>
  <c r="J53" i="12" s="1"/>
  <c r="D46" i="12"/>
  <c r="D53" i="12" s="1"/>
  <c r="K53" i="12" s="1"/>
  <c r="E46" i="12"/>
  <c r="E53" i="12" s="1"/>
  <c r="L53" i="12" s="1"/>
  <c r="F46" i="12"/>
  <c r="F53" i="12" s="1"/>
  <c r="M53" i="12" s="1"/>
  <c r="G46" i="12"/>
  <c r="G53" i="12" s="1"/>
  <c r="N53" i="12" s="1"/>
  <c r="G46" i="14"/>
  <c r="G53" i="14" s="1"/>
  <c r="N53" i="14" s="1"/>
  <c r="F46" i="14"/>
  <c r="F53" i="14" s="1"/>
  <c r="M53" i="14" s="1"/>
  <c r="E46" i="14"/>
  <c r="E53" i="14" s="1"/>
  <c r="D46" i="14"/>
  <c r="D53" i="14" s="1"/>
  <c r="K53" i="14" s="1"/>
  <c r="C46" i="14"/>
  <c r="C53" i="14" s="1"/>
  <c r="J53" i="14" s="1"/>
  <c r="B46" i="14"/>
  <c r="B53" i="14" s="1"/>
  <c r="I53" i="14" s="1"/>
  <c r="G45" i="14"/>
  <c r="G52" i="14" s="1"/>
  <c r="N52" i="14" s="1"/>
  <c r="F45" i="14"/>
  <c r="F52" i="14" s="1"/>
  <c r="M52" i="14" s="1"/>
  <c r="E45" i="14"/>
  <c r="E52" i="14" s="1"/>
  <c r="L52" i="14" s="1"/>
  <c r="D45" i="14"/>
  <c r="D52" i="14" s="1"/>
  <c r="K52" i="14" s="1"/>
  <c r="C45" i="14"/>
  <c r="C52" i="14" s="1"/>
  <c r="J52" i="14" s="1"/>
  <c r="B45" i="14"/>
  <c r="B52" i="14" s="1"/>
  <c r="I52" i="14" s="1"/>
  <c r="G44" i="14"/>
  <c r="G51" i="14" s="1"/>
  <c r="N51" i="14" s="1"/>
  <c r="F44" i="14"/>
  <c r="F51" i="14" s="1"/>
  <c r="M51" i="14" s="1"/>
  <c r="E44" i="14"/>
  <c r="E51" i="14" s="1"/>
  <c r="L51" i="14" s="1"/>
  <c r="D44" i="14"/>
  <c r="D51" i="14" s="1"/>
  <c r="K51" i="14" s="1"/>
  <c r="C44" i="14"/>
  <c r="C51" i="14" s="1"/>
  <c r="J51" i="14" s="1"/>
  <c r="B44" i="14"/>
  <c r="B51" i="14" s="1"/>
  <c r="I51" i="14" s="1"/>
  <c r="G43" i="14"/>
  <c r="G50" i="14" s="1"/>
  <c r="N50" i="14" s="1"/>
  <c r="F43" i="14"/>
  <c r="F50" i="14" s="1"/>
  <c r="M50" i="14" s="1"/>
  <c r="E43" i="14"/>
  <c r="E50" i="14" s="1"/>
  <c r="L50" i="14" s="1"/>
  <c r="D43" i="14"/>
  <c r="D50" i="14" s="1"/>
  <c r="K50" i="14" s="1"/>
  <c r="C43" i="14"/>
  <c r="C50" i="14" s="1"/>
  <c r="J50" i="14" s="1"/>
  <c r="B43" i="14"/>
  <c r="B50" i="14" s="1"/>
  <c r="I50" i="14" s="1"/>
  <c r="G46" i="13"/>
  <c r="G53" i="13" s="1"/>
  <c r="N53" i="13" s="1"/>
  <c r="F46" i="13"/>
  <c r="F53" i="13" s="1"/>
  <c r="M53" i="13" s="1"/>
  <c r="E46" i="13"/>
  <c r="E53" i="13" s="1"/>
  <c r="L53" i="13" s="1"/>
  <c r="D46" i="13"/>
  <c r="D53" i="13" s="1"/>
  <c r="K53" i="13" s="1"/>
  <c r="C46" i="13"/>
  <c r="C53" i="13" s="1"/>
  <c r="J53" i="13" s="1"/>
  <c r="B46" i="13"/>
  <c r="B53" i="13" s="1"/>
  <c r="I53" i="13" s="1"/>
  <c r="G45" i="13"/>
  <c r="G52" i="13" s="1"/>
  <c r="N52" i="13" s="1"/>
  <c r="F45" i="13"/>
  <c r="F52" i="13" s="1"/>
  <c r="M52" i="13" s="1"/>
  <c r="E45" i="13"/>
  <c r="E52" i="13" s="1"/>
  <c r="L52" i="13" s="1"/>
  <c r="D45" i="13"/>
  <c r="D52" i="13" s="1"/>
  <c r="K52" i="13" s="1"/>
  <c r="C45" i="13"/>
  <c r="C52" i="13" s="1"/>
  <c r="J52" i="13" s="1"/>
  <c r="B45" i="13"/>
  <c r="B52" i="13" s="1"/>
  <c r="I52" i="13" s="1"/>
  <c r="G44" i="13"/>
  <c r="G51" i="13" s="1"/>
  <c r="N51" i="13" s="1"/>
  <c r="F44" i="13"/>
  <c r="F51" i="13" s="1"/>
  <c r="M51" i="13" s="1"/>
  <c r="E44" i="13"/>
  <c r="E51" i="13" s="1"/>
  <c r="L51" i="13" s="1"/>
  <c r="D44" i="13"/>
  <c r="D51" i="13" s="1"/>
  <c r="K51" i="13" s="1"/>
  <c r="C44" i="13"/>
  <c r="C51" i="13" s="1"/>
  <c r="J51" i="13" s="1"/>
  <c r="B44" i="13"/>
  <c r="B51" i="13" s="1"/>
  <c r="I51" i="13" s="1"/>
  <c r="G43" i="13"/>
  <c r="G50" i="13" s="1"/>
  <c r="N50" i="13" s="1"/>
  <c r="F43" i="13"/>
  <c r="F50" i="13" s="1"/>
  <c r="M50" i="13" s="1"/>
  <c r="E43" i="13"/>
  <c r="E50" i="13" s="1"/>
  <c r="L50" i="13" s="1"/>
  <c r="D43" i="13"/>
  <c r="D50" i="13" s="1"/>
  <c r="K50" i="13" s="1"/>
  <c r="C43" i="13"/>
  <c r="C50" i="13" s="1"/>
  <c r="J50" i="13" s="1"/>
  <c r="B43" i="13"/>
  <c r="B50" i="13" s="1"/>
  <c r="I50" i="13" s="1"/>
  <c r="G46" i="11"/>
  <c r="G53" i="11" s="1"/>
  <c r="F46" i="11"/>
  <c r="F53" i="11" s="1"/>
  <c r="E46" i="11"/>
  <c r="E53" i="11" s="1"/>
  <c r="D46" i="11"/>
  <c r="D53" i="11" s="1"/>
  <c r="C46" i="11"/>
  <c r="C53" i="11" s="1"/>
  <c r="B46" i="11"/>
  <c r="B53" i="11" s="1"/>
  <c r="G45" i="11"/>
  <c r="G52" i="11" s="1"/>
  <c r="F45" i="11"/>
  <c r="F52" i="11" s="1"/>
  <c r="E45" i="11"/>
  <c r="E52" i="11" s="1"/>
  <c r="D45" i="11"/>
  <c r="D52" i="11" s="1"/>
  <c r="C45" i="11"/>
  <c r="C52" i="11" s="1"/>
  <c r="B45" i="11"/>
  <c r="B52" i="11" s="1"/>
  <c r="G44" i="11"/>
  <c r="G51" i="11" s="1"/>
  <c r="F44" i="11"/>
  <c r="F51" i="11" s="1"/>
  <c r="E44" i="11"/>
  <c r="E51" i="11" s="1"/>
  <c r="D44" i="11"/>
  <c r="D51" i="11" s="1"/>
  <c r="C44" i="11"/>
  <c r="C51" i="11" s="1"/>
  <c r="B44" i="11"/>
  <c r="B51" i="11" s="1"/>
  <c r="G43" i="11"/>
  <c r="G50" i="11" s="1"/>
  <c r="F43" i="11"/>
  <c r="F50" i="11" s="1"/>
  <c r="E43" i="11"/>
  <c r="E50" i="11" s="1"/>
  <c r="D43" i="11"/>
  <c r="D50" i="11" s="1"/>
  <c r="C43" i="11"/>
  <c r="C50" i="11" s="1"/>
  <c r="B43" i="11"/>
  <c r="B50" i="11" s="1"/>
  <c r="M52" i="11" l="1"/>
  <c r="J50" i="11"/>
  <c r="K50" i="11"/>
  <c r="M51" i="11"/>
  <c r="L50" i="11"/>
  <c r="M50" i="11"/>
  <c r="I52" i="11"/>
  <c r="N50" i="11"/>
  <c r="J52" i="11"/>
  <c r="K52" i="11"/>
  <c r="L52" i="11"/>
  <c r="I50" i="11"/>
  <c r="K53" i="11"/>
  <c r="L53" i="11"/>
  <c r="M53" i="11"/>
  <c r="N53" i="11"/>
  <c r="J53" i="11" l="1"/>
  <c r="N52" i="11"/>
  <c r="N51" i="11"/>
  <c r="J51" i="11"/>
  <c r="K51" i="11"/>
  <c r="I51" i="11"/>
  <c r="I53" i="11"/>
  <c r="L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5452061-7913-8B47-8F9E-9D19596244F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596969D-AF4B-054F-994E-CB2C958FA5C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CF61C51-BB67-8D4E-B3E7-D386CDED0D0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BD37DB76-13D2-8144-A140-BC9DAF76E2F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9F134CC-A7FA-E842-A08F-CD8A5BEDF9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7748357F-9901-3B4C-BB6B-11A1C309836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48AC667D-FA55-894E-82CD-384866BD577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C94F1C9-3744-D34D-AA2F-3F79DD65AFF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AE59327C-2A51-5A49-9D05-CA773613343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2B764BEE-9528-944D-973E-87987E364BC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7D8FDD9B-F340-D241-8940-A6852092E88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E8522E3C-0CEA-EE43-BE4C-F3FD8EA26EF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E07E5143-90F2-A44F-849D-0B7D4DD9F7E5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FE2466BE-5754-1246-9B05-24142B4F4EE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B573308A-D8AD-C841-9A8F-C217B6C016D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19970A5-4F56-4A42-8292-9027AD216315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E66C8197-16F9-E24F-8371-82DB381CFAD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0B66A34-522B-2A43-BDD7-9386C97B2C6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<sst xmlns="http://schemas.openxmlformats.org/spreadsheetml/2006/main" count="518" uniqueCount="93">
  <si>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</si>
  <si>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</si>
  <si>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</si>
  <si>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</si>
  <si>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</si>
  <si>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</si>
  <si>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</si>
  <si>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</si>
  <si>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</si>
  <si>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</si>
  <si>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</si>
  <si>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</si>
  <si>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</si>
  <si>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</si>
  <si>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</si>
  <si>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</si>
  <si>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</si>
  <si>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</si>
  <si>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</si>
  <si>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</si>
  <si>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</si>
  <si>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</si>
  <si>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</si>
  <si>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</si>
  <si>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</si>
  <si>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</si>
  <si>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</si>
  <si>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</si>
  <si>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</si>
  <si>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</si>
  <si>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</si>
  <si>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</si>
  <si>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</si>
  <si>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</si>
  <si>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</si>
  <si>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</si>
  <si>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</si>
  <si>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</si>
  <si>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</si>
  <si>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</si>
  <si>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</si>
  <si>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</si>
  <si>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</si>
  <si>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</si>
  <si>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</si>
  <si>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</si>
  <si>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Genysis</t>
  </si>
  <si>
    <t>3ML Plate [uL]</t>
  </si>
  <si>
    <t>Actual [uL]</t>
  </si>
  <si>
    <t xml:space="preserve">sHN40 </t>
  </si>
  <si>
    <t>sHN42</t>
  </si>
  <si>
    <t>sHN44</t>
  </si>
  <si>
    <t>sHN45</t>
  </si>
  <si>
    <t>sHN46</t>
  </si>
  <si>
    <t>sHN47</t>
  </si>
  <si>
    <t>sHN48</t>
  </si>
  <si>
    <t>sHN49</t>
  </si>
  <si>
    <t>sHN51</t>
  </si>
  <si>
    <t>sHN53</t>
  </si>
  <si>
    <t>sHN54</t>
  </si>
  <si>
    <t>sHN55</t>
  </si>
  <si>
    <t>sHN56</t>
  </si>
  <si>
    <t>sHN57</t>
  </si>
  <si>
    <t>YPD ON</t>
  </si>
  <si>
    <t>Restreaked</t>
  </si>
  <si>
    <t>Media</t>
  </si>
  <si>
    <t>Corning 96 Flat Bottom Transparent Polystyrene Cat. No.: 3635 [COR96fc UV transparent.pdfx]</t>
  </si>
  <si>
    <t>sHN88</t>
  </si>
  <si>
    <t>sHN89</t>
  </si>
  <si>
    <t>30 C incubator - 2 days</t>
  </si>
  <si>
    <t>sHN40</t>
  </si>
  <si>
    <t>4:57:55 PM</t>
  </si>
  <si>
    <t>12/27/2024 4:58:10 PM</t>
  </si>
  <si>
    <t>Temperature: 22.5 °C</t>
  </si>
  <si>
    <t>5:01:02 PM</t>
  </si>
  <si>
    <t>12/27/2024 5:01:17 PM</t>
  </si>
  <si>
    <t>5:46:57 PM</t>
  </si>
  <si>
    <t>12/28/2024 5:47:12 PM</t>
  </si>
  <si>
    <t>Temperature: 22.6 °C</t>
  </si>
  <si>
    <t>5:48:51 PM</t>
  </si>
  <si>
    <t>12/28/2024 5:49:06 PM</t>
  </si>
  <si>
    <t>3:59:23 PM</t>
  </si>
  <si>
    <t>12/26/2024 3:59:38 PM</t>
  </si>
  <si>
    <t>6:27:50 PM</t>
  </si>
  <si>
    <t>12/29/2024 6:28:05 PM</t>
  </si>
  <si>
    <t>6:29:43 PM</t>
  </si>
  <si>
    <t>12/29/2024 6:29:58 PM</t>
  </si>
  <si>
    <t>7:13:11 PM</t>
  </si>
  <si>
    <t>12/30/2024 7:13:26 PM</t>
  </si>
  <si>
    <t>Temperature: 23.3 °C</t>
  </si>
  <si>
    <t>7:15:53 PM</t>
  </si>
  <si>
    <t>12/30/2024 7:16:08 PM</t>
  </si>
  <si>
    <t>Temperature: 23.1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</si>
</sst>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9" fontId="6" fillId="2" borderId="0" applyBorder="0" applyProtection="0">
      <alignment horizontal="left" vertical="top" wrapText="1"/>
    </xf>
    <xf numFmtId="0" fontId="2" fillId="0" borderId="3" applyFont="0" applyFill="0" applyAlignment="0">
      <alignment horizontal="right"/>
    </xf>
    <xf numFmtId="164" fontId="2" fillId="0" borderId="4">
      <alignment horizontal="right"/>
    </xf>
    <xf numFmtId="0" fontId="2" fillId="0" borderId="5" applyNumberFormat="0" applyFont="0" applyFill="0" applyAlignment="0">
      <alignment horizontal="right"/>
    </xf>
    <xf numFmtId="0" fontId="1" fillId="0" borderId="0"/>
  </cellStyleXfs>
  <cellXfs count="45">
    <xf numFmtId="0" fontId="0" fillId="0" borderId="0" xfId="0"/>
    <xf numFmtId="0" fontId="0" fillId="0" borderId="2" xfId="0" applyBorder="1"/>
    <xf numFmtId="0" fontId="0" fillId="5" borderId="2" xfId="0" applyFill="1" applyBorder="1"/>
    <xf numFmtId="0" fontId="8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0" fontId="10" fillId="0" borderId="8" xfId="0" applyFont="1" applyBorder="1"/>
    <xf numFmtId="1" fontId="9" fillId="0" borderId="10" xfId="0" applyNumberFormat="1" applyFont="1" applyBorder="1"/>
    <xf numFmtId="0" fontId="9" fillId="0" borderId="12" xfId="0" applyFont="1" applyBorder="1"/>
    <xf numFmtId="0" fontId="9" fillId="0" borderId="14" xfId="0" applyFont="1" applyBorder="1"/>
    <xf numFmtId="1" fontId="9" fillId="0" borderId="15" xfId="0" applyNumberFormat="1" applyFont="1" applyBorder="1"/>
    <xf numFmtId="0" fontId="9" fillId="6" borderId="2" xfId="0" applyFont="1" applyFill="1" applyBorder="1"/>
    <xf numFmtId="0" fontId="9" fillId="6" borderId="9" xfId="0" applyFont="1" applyFill="1" applyBorder="1"/>
    <xf numFmtId="1" fontId="9" fillId="6" borderId="10" xfId="0" applyNumberFormat="1" applyFont="1" applyFill="1" applyBorder="1"/>
    <xf numFmtId="0" fontId="9" fillId="6" borderId="11" xfId="0" applyFont="1" applyFill="1" applyBorder="1"/>
    <xf numFmtId="15" fontId="0" fillId="0" borderId="0" xfId="0" applyNumberFormat="1"/>
    <xf numFmtId="0" fontId="9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0" fillId="0" borderId="20" xfId="0" applyBorder="1"/>
    <xf numFmtId="0" fontId="9" fillId="6" borderId="6" xfId="0" applyFont="1" applyFill="1" applyBorder="1"/>
    <xf numFmtId="0" fontId="9" fillId="6" borderId="21" xfId="0" applyFont="1" applyFill="1" applyBorder="1"/>
    <xf numFmtId="1" fontId="9" fillId="6" borderId="7" xfId="0" applyNumberFormat="1" applyFont="1" applyFill="1" applyBorder="1"/>
    <xf numFmtId="0" fontId="0" fillId="0" borderId="13" xfId="0" applyBorder="1"/>
    <xf numFmtId="0" fontId="10" fillId="6" borderId="2" xfId="0" applyFont="1" applyFill="1" applyBorder="1"/>
    <xf numFmtId="0" fontId="10" fillId="0" borderId="2" xfId="0" applyFon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1" fontId="9" fillId="7" borderId="1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F997-C484-4446-91AA-D293DFCDDCB8}">
  <dimension ref="A1:O60"/>
  <sheetViews>
    <sheetView topLeftCell="A40" workbookViewId="0">
      <selection sqref="A1:XFD1048576"/>
    </sheetView>
  </sheetViews>
  <sheetFormatPr baseColWidth="10" defaultColWidth="8.83203125" defaultRowHeight="16" x14ac:dyDescent="0.2"/>
  <cols>
    <col min="2" max="2" width="11.1640625" customWidth="1"/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45652</v>
      </c>
      <c r="N7" s="4"/>
      <c r="O7" s="5"/>
    </row>
    <row r="8" spans="1:15" x14ac:dyDescent="0.2">
      <c r="A8" t="s">
        <v>5</v>
      </c>
      <c r="B8" s="11" t="s">
        <v>81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82</v>
      </c>
      <c r="N28" s="4"/>
      <c r="O28" s="5"/>
    </row>
    <row r="29" spans="1:15" x14ac:dyDescent="0.2">
      <c r="N29" s="4"/>
      <c r="O29" s="5"/>
    </row>
    <row r="30" spans="1:15" x14ac:dyDescent="0.2">
      <c r="B30" t="s">
        <v>78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0.19130000472068787</v>
      </c>
      <c r="C32">
        <v>0.22619999945163727</v>
      </c>
      <c r="D32">
        <v>0.18860000371932983</v>
      </c>
      <c r="E32">
        <v>0.18870000541210175</v>
      </c>
      <c r="F32">
        <v>0.17550000548362732</v>
      </c>
      <c r="G32">
        <v>0.18340000510215759</v>
      </c>
      <c r="H32">
        <v>0.17739999294281006</v>
      </c>
      <c r="I32">
        <v>0.18780000507831573</v>
      </c>
      <c r="J32">
        <v>0.14499999582767487</v>
      </c>
      <c r="K32">
        <v>0.15219999849796295</v>
      </c>
      <c r="L32">
        <v>0.1339000016450882</v>
      </c>
      <c r="M32">
        <v>0.17069999873638153</v>
      </c>
      <c r="N32" s="4"/>
      <c r="O32" s="5"/>
    </row>
    <row r="33" spans="1:15" x14ac:dyDescent="0.2">
      <c r="A33" s="9" t="s">
        <v>26</v>
      </c>
      <c r="B33">
        <v>0.19290000200271606</v>
      </c>
      <c r="C33">
        <v>0.20610000193119049</v>
      </c>
      <c r="D33">
        <v>0.19730000197887421</v>
      </c>
      <c r="E33">
        <v>0.20190000534057617</v>
      </c>
      <c r="F33">
        <v>0.18760000169277191</v>
      </c>
      <c r="G33">
        <v>0.22290000319480896</v>
      </c>
      <c r="H33">
        <v>0.18819999694824219</v>
      </c>
      <c r="I33">
        <v>0.19259999692440033</v>
      </c>
      <c r="J33">
        <v>0.15559999644756317</v>
      </c>
      <c r="K33">
        <v>0.18569999933242798</v>
      </c>
      <c r="L33">
        <v>0.15479999780654907</v>
      </c>
      <c r="M33">
        <v>0.15240000188350677</v>
      </c>
      <c r="N33" s="4"/>
      <c r="O33" s="5"/>
    </row>
    <row r="34" spans="1:15" x14ac:dyDescent="0.2">
      <c r="A34" s="9" t="s">
        <v>27</v>
      </c>
      <c r="B34">
        <v>0.19009999930858612</v>
      </c>
      <c r="C34">
        <v>0.19619999825954437</v>
      </c>
      <c r="D34">
        <v>0.18089999258518219</v>
      </c>
      <c r="E34">
        <v>0.20039999485015869</v>
      </c>
      <c r="F34">
        <v>4.1499998420476913E-2</v>
      </c>
      <c r="G34">
        <v>3.9999999105930328E-2</v>
      </c>
      <c r="H34">
        <v>3.9900001138448715E-2</v>
      </c>
      <c r="I34">
        <v>4.2399998754262924E-2</v>
      </c>
      <c r="J34">
        <v>4.14000004529953E-2</v>
      </c>
      <c r="K34">
        <v>4.2500000447034836E-2</v>
      </c>
      <c r="L34">
        <v>4.2599998414516449E-2</v>
      </c>
      <c r="M34">
        <v>4.3800000101327896E-2</v>
      </c>
      <c r="N34" s="4"/>
      <c r="O34" s="5"/>
    </row>
    <row r="35" spans="1:15" x14ac:dyDescent="0.2">
      <c r="A35" s="9" t="s">
        <v>28</v>
      </c>
      <c r="B35">
        <v>0.20949999988079071</v>
      </c>
      <c r="C35">
        <v>0.19259999692440033</v>
      </c>
      <c r="D35">
        <v>0.20219999551773071</v>
      </c>
      <c r="E35">
        <v>0.20640000700950623</v>
      </c>
      <c r="F35">
        <v>3.9000000804662704E-2</v>
      </c>
      <c r="G35">
        <v>4.1000001132488251E-2</v>
      </c>
      <c r="H35">
        <v>4.010000079870224E-2</v>
      </c>
      <c r="I35">
        <v>4.0899999439716339E-2</v>
      </c>
      <c r="J35">
        <v>4.0199998766183853E-2</v>
      </c>
      <c r="K35">
        <v>4.0800001472234726E-2</v>
      </c>
      <c r="L35">
        <v>4.0699999779462814E-2</v>
      </c>
      <c r="M35">
        <v>4.0800001472234726E-2</v>
      </c>
      <c r="N35" s="4"/>
      <c r="O35" s="5"/>
    </row>
    <row r="36" spans="1:15" x14ac:dyDescent="0.2">
      <c r="A36" s="9" t="s">
        <v>29</v>
      </c>
      <c r="B36">
        <v>0.19879999756813049</v>
      </c>
      <c r="C36">
        <v>0.20880000293254852</v>
      </c>
      <c r="D36">
        <v>0.18549999594688416</v>
      </c>
      <c r="E36">
        <v>0.19310000538825989</v>
      </c>
      <c r="F36">
        <v>3.970000147819519E-2</v>
      </c>
      <c r="G36">
        <v>4.3900001794099808E-2</v>
      </c>
      <c r="H36">
        <v>4.0699999779462814E-2</v>
      </c>
      <c r="I36">
        <v>4.1299998760223389E-2</v>
      </c>
      <c r="J36">
        <v>4.179999977350235E-2</v>
      </c>
      <c r="K36">
        <v>4.0399998426437378E-2</v>
      </c>
      <c r="L36">
        <v>3.9200000464916229E-2</v>
      </c>
      <c r="M36">
        <v>4.0800001472234726E-2</v>
      </c>
      <c r="N36" s="4"/>
      <c r="O36" s="5"/>
    </row>
    <row r="37" spans="1:15" x14ac:dyDescent="0.2">
      <c r="A37" s="9" t="s">
        <v>30</v>
      </c>
      <c r="B37">
        <v>0.22920000553131104</v>
      </c>
      <c r="C37">
        <v>0.20569999516010284</v>
      </c>
      <c r="D37">
        <v>0.21879999339580536</v>
      </c>
      <c r="E37">
        <v>0.21439999341964722</v>
      </c>
      <c r="F37">
        <v>4.1999999433755875E-2</v>
      </c>
      <c r="G37">
        <v>3.8699999451637268E-2</v>
      </c>
      <c r="H37">
        <v>4.010000079870224E-2</v>
      </c>
      <c r="I37">
        <v>4.2100001126527786E-2</v>
      </c>
      <c r="J37">
        <v>4.1200000792741776E-2</v>
      </c>
      <c r="K37">
        <v>3.9999999105930328E-2</v>
      </c>
      <c r="L37">
        <v>3.8899999111890793E-2</v>
      </c>
      <c r="M37">
        <v>4.0600001811981201E-2</v>
      </c>
      <c r="N37" s="4"/>
      <c r="O37" s="5"/>
    </row>
    <row r="38" spans="1:15" x14ac:dyDescent="0.2">
      <c r="A38" s="9" t="s">
        <v>31</v>
      </c>
      <c r="B38">
        <v>0.19930000603199005</v>
      </c>
      <c r="C38">
        <v>0.20219999551773071</v>
      </c>
      <c r="D38">
        <v>0.22069999575614929</v>
      </c>
      <c r="E38">
        <v>0.19259999692440033</v>
      </c>
      <c r="F38">
        <v>0.16670000553131104</v>
      </c>
      <c r="G38">
        <v>0.20299999415874481</v>
      </c>
      <c r="H38">
        <v>0.17000000178813934</v>
      </c>
      <c r="I38">
        <v>0.17090000212192535</v>
      </c>
      <c r="J38">
        <v>0.18659999966621399</v>
      </c>
      <c r="K38">
        <v>0.19230000674724579</v>
      </c>
      <c r="L38">
        <v>0.10559999942779541</v>
      </c>
      <c r="M38">
        <v>0.12380000203847885</v>
      </c>
      <c r="N38" s="4"/>
      <c r="O38" s="5"/>
    </row>
    <row r="39" spans="1:15" x14ac:dyDescent="0.2">
      <c r="A39" s="9" t="s">
        <v>32</v>
      </c>
      <c r="B39">
        <v>0.20530000329017639</v>
      </c>
      <c r="C39">
        <v>0.22930000722408295</v>
      </c>
      <c r="D39">
        <v>0.17880000174045563</v>
      </c>
      <c r="E39">
        <v>0.17849999666213989</v>
      </c>
      <c r="F39">
        <v>0.19979999959468842</v>
      </c>
      <c r="G39">
        <v>0.21410000324249268</v>
      </c>
      <c r="H39">
        <v>0.17249999940395355</v>
      </c>
      <c r="I39">
        <v>0.17129999399185181</v>
      </c>
      <c r="J39">
        <v>0.18960000574588776</v>
      </c>
      <c r="K39">
        <v>0.19120000302791595</v>
      </c>
      <c r="L39">
        <v>0.11100000143051147</v>
      </c>
      <c r="M39">
        <v>0.1046999990940094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0.20412500202655792</v>
      </c>
      <c r="C43" s="1">
        <f>AVERAGE(D32:E33)</f>
        <v>0.19412500411272049</v>
      </c>
      <c r="D43" s="1">
        <f>AVERAGE(F32:G33)</f>
        <v>0.19235000386834145</v>
      </c>
      <c r="E43" s="1">
        <f>AVERAGE(H32:I33)</f>
        <v>0.18649999797344208</v>
      </c>
      <c r="F43" s="1">
        <f>AVERAGE(J32:K33)</f>
        <v>0.15962499752640724</v>
      </c>
      <c r="G43" s="1">
        <f>AVERAGE(L32:M33)</f>
        <v>0.15295000001788139</v>
      </c>
    </row>
    <row r="44" spans="1:15" x14ac:dyDescent="0.2">
      <c r="B44" s="1">
        <f>AVERAGE(B34:C35)</f>
        <v>0.19709999859333038</v>
      </c>
      <c r="C44" s="1">
        <f>AVERAGE(D34:E35)</f>
        <v>0.19747499749064445</v>
      </c>
      <c r="D44" s="1">
        <f>AVERAGE(F34:G35)</f>
        <v>4.0374999865889549E-2</v>
      </c>
      <c r="E44" s="1">
        <f>AVERAGE(H34:I35)</f>
        <v>4.0825000032782555E-2</v>
      </c>
      <c r="F44" s="1">
        <f>AVERAGE(J34:K35)</f>
        <v>4.1225000284612179E-2</v>
      </c>
      <c r="G44" s="1">
        <f>AVERAGE(L34:M35)</f>
        <v>4.1974999941885471E-2</v>
      </c>
    </row>
    <row r="45" spans="1:15" x14ac:dyDescent="0.2">
      <c r="B45" s="1">
        <f>AVERAGE(B36:C37)</f>
        <v>0.21062500029802322</v>
      </c>
      <c r="C45" s="1">
        <f>AVERAGE(D36:E37)</f>
        <v>0.20294999703764915</v>
      </c>
      <c r="D45" s="1">
        <f>AVERAGE(F36:G37)</f>
        <v>4.1075000539422035E-2</v>
      </c>
      <c r="E45" s="1">
        <f>AVERAGE(H36:I37)</f>
        <v>4.1050000116229057E-2</v>
      </c>
      <c r="F45" s="1">
        <f>AVERAGE(J36:K37)</f>
        <v>4.0849999524652958E-2</v>
      </c>
      <c r="G45" s="1">
        <f>AVERAGE(L36:M37)</f>
        <v>3.9875000715255737E-2</v>
      </c>
    </row>
    <row r="46" spans="1:15" x14ac:dyDescent="0.2">
      <c r="B46" s="1">
        <f>AVERAGE(B38:C39)</f>
        <v>0.20902500301599503</v>
      </c>
      <c r="C46" s="1">
        <f>AVERAGE(D38:E39)</f>
        <v>0.19264999777078629</v>
      </c>
      <c r="D46" s="1">
        <f>AVERAGE(F38:G39)</f>
        <v>0.19590000063180923</v>
      </c>
      <c r="E46" s="1">
        <f>AVERAGE(H38:I39)</f>
        <v>0.17117499932646751</v>
      </c>
      <c r="F46" s="1">
        <f>AVERAGE(J38:K39)</f>
        <v>0.18992500379681587</v>
      </c>
      <c r="G46" s="1">
        <f>AVERAGE(L38:M39)</f>
        <v>0.11127500049769878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10.206250101327896</v>
      </c>
      <c r="C50" s="2">
        <f t="shared" si="0"/>
        <v>9.7062502056360245</v>
      </c>
      <c r="D50" s="2">
        <f t="shared" si="0"/>
        <v>9.6175001934170723</v>
      </c>
      <c r="E50" s="2">
        <f t="shared" si="0"/>
        <v>9.3249998986721039</v>
      </c>
      <c r="F50" s="2">
        <f t="shared" si="0"/>
        <v>7.9812498763203621</v>
      </c>
      <c r="G50" s="2">
        <f t="shared" si="0"/>
        <v>7.6475000008940697</v>
      </c>
      <c r="I50" s="7">
        <f>B50-$H$53</f>
        <v>8.0662501013278955</v>
      </c>
      <c r="J50" s="7">
        <f t="shared" ref="J50:N53" si="1">C50-$H$53</f>
        <v>7.5662502056360239</v>
      </c>
      <c r="K50" s="7">
        <f t="shared" si="1"/>
        <v>7.4775001934170717</v>
      </c>
      <c r="L50" s="7">
        <f t="shared" si="1"/>
        <v>7.1849998986721033</v>
      </c>
      <c r="M50" s="7">
        <f t="shared" si="1"/>
        <v>5.8412498763203615</v>
      </c>
      <c r="N50" s="7">
        <f t="shared" si="1"/>
        <v>5.5075000008940691</v>
      </c>
    </row>
    <row r="51" spans="2:14" x14ac:dyDescent="0.2">
      <c r="B51" s="2">
        <f t="shared" si="0"/>
        <v>9.8549999296665192</v>
      </c>
      <c r="C51" s="2">
        <f t="shared" si="0"/>
        <v>9.8737498745322227</v>
      </c>
      <c r="D51" s="2">
        <f t="shared" si="0"/>
        <v>2.0187499932944775</v>
      </c>
      <c r="E51" s="2">
        <f t="shared" si="0"/>
        <v>2.0412500016391277</v>
      </c>
      <c r="F51" s="2">
        <f t="shared" si="0"/>
        <v>2.0612500142306089</v>
      </c>
      <c r="G51" s="2">
        <f t="shared" si="0"/>
        <v>2.0987499970942736</v>
      </c>
      <c r="I51" s="7">
        <f t="shared" ref="I51:I53" si="2">B51-$H$53</f>
        <v>7.7149999296665186</v>
      </c>
      <c r="J51" s="7">
        <f t="shared" si="1"/>
        <v>7.7337498745322222</v>
      </c>
      <c r="K51" s="7">
        <f t="shared" si="1"/>
        <v>-0.12125000670552266</v>
      </c>
      <c r="L51" s="7">
        <f t="shared" si="1"/>
        <v>-9.8749998360872393E-2</v>
      </c>
      <c r="M51" s="7">
        <f t="shared" si="1"/>
        <v>-7.8749985769391184E-2</v>
      </c>
      <c r="N51" s="7">
        <f t="shared" si="1"/>
        <v>-4.1250002905726557E-2</v>
      </c>
    </row>
    <row r="52" spans="2:14" x14ac:dyDescent="0.2">
      <c r="B52" s="2">
        <f t="shared" si="0"/>
        <v>10.531250014901161</v>
      </c>
      <c r="C52" s="2">
        <f t="shared" si="0"/>
        <v>10.147499851882458</v>
      </c>
      <c r="D52" s="2">
        <f t="shared" si="0"/>
        <v>2.0537500269711018</v>
      </c>
      <c r="E52" s="2">
        <f t="shared" si="0"/>
        <v>2.0525000058114529</v>
      </c>
      <c r="F52" s="2">
        <f t="shared" si="0"/>
        <v>2.0424999762326479</v>
      </c>
      <c r="G52" s="2">
        <f t="shared" si="0"/>
        <v>1.9937500357627869</v>
      </c>
      <c r="I52" s="7">
        <f t="shared" si="2"/>
        <v>8.3912500149011606</v>
      </c>
      <c r="J52" s="7">
        <f t="shared" si="1"/>
        <v>8.0074998518824572</v>
      </c>
      <c r="K52" s="7">
        <f t="shared" si="1"/>
        <v>-8.6249973028898363E-2</v>
      </c>
      <c r="L52" s="7">
        <f t="shared" si="1"/>
        <v>-8.7499994188547259E-2</v>
      </c>
      <c r="M52" s="7">
        <f t="shared" si="1"/>
        <v>-9.7500023767352229E-2</v>
      </c>
      <c r="N52" s="7">
        <f t="shared" si="1"/>
        <v>-0.14624996423721326</v>
      </c>
    </row>
    <row r="53" spans="2:14" x14ac:dyDescent="0.2">
      <c r="B53" s="2">
        <f t="shared" si="0"/>
        <v>10.451250150799751</v>
      </c>
      <c r="C53" s="2">
        <f t="shared" si="0"/>
        <v>9.6324998885393143</v>
      </c>
      <c r="D53" s="2">
        <f t="shared" si="0"/>
        <v>9.7950000315904617</v>
      </c>
      <c r="E53" s="2">
        <f t="shared" si="0"/>
        <v>8.5587499663233757</v>
      </c>
      <c r="F53" s="2">
        <f t="shared" si="0"/>
        <v>9.4962501898407936</v>
      </c>
      <c r="G53" s="2">
        <f t="shared" si="0"/>
        <v>5.5637500248849392</v>
      </c>
      <c r="H53">
        <v>2.14</v>
      </c>
      <c r="I53" s="7">
        <f t="shared" si="2"/>
        <v>8.3112501507997507</v>
      </c>
      <c r="J53" s="7">
        <f t="shared" si="1"/>
        <v>7.4924998885393137</v>
      </c>
      <c r="K53" s="7">
        <f t="shared" si="1"/>
        <v>7.6550000315904612</v>
      </c>
      <c r="L53" s="7">
        <f t="shared" si="1"/>
        <v>6.4187499663233751</v>
      </c>
      <c r="M53" s="7">
        <f t="shared" si="1"/>
        <v>7.356250189840793</v>
      </c>
      <c r="N53" s="7">
        <f t="shared" si="1"/>
        <v>3.4237500248849391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150E-2F27-FE49-B92A-EEFCD4C576F5}">
  <dimension ref="A1:O60"/>
  <sheetViews>
    <sheetView tabSelected="1" topLeftCell="A30" workbookViewId="0">
      <selection activeCell="I54" sqref="I54:M54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45656</v>
      </c>
      <c r="N7" s="4"/>
      <c r="O7" s="5"/>
    </row>
    <row r="8" spans="1:15" x14ac:dyDescent="0.2">
      <c r="A8" t="s">
        <v>5</v>
      </c>
      <c r="B8" s="11" t="s">
        <v>90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91</v>
      </c>
      <c r="N28" s="4"/>
      <c r="O28" s="5"/>
    </row>
    <row r="29" spans="1:15" x14ac:dyDescent="0.2">
      <c r="N29" s="4"/>
      <c r="O29" s="5"/>
    </row>
    <row r="30" spans="1:15" x14ac:dyDescent="0.2">
      <c r="B30" t="s">
        <v>92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0.34319999814033508</v>
      </c>
      <c r="C32">
        <v>0.35379999876022339</v>
      </c>
      <c r="D32">
        <v>0.35080000758171082</v>
      </c>
      <c r="E32">
        <v>0.35519999265670776</v>
      </c>
      <c r="F32">
        <v>0.34200000762939453</v>
      </c>
      <c r="G32">
        <v>0.33129999041557312</v>
      </c>
      <c r="H32">
        <v>0.37110000848770142</v>
      </c>
      <c r="I32">
        <v>0.40650001168251038</v>
      </c>
      <c r="J32">
        <v>0.36759999394416809</v>
      </c>
      <c r="K32">
        <v>0.36989998817443848</v>
      </c>
      <c r="L32">
        <v>0.38490000367164612</v>
      </c>
      <c r="M32">
        <v>0.44720000028610229</v>
      </c>
      <c r="N32" s="4"/>
      <c r="O32" s="5"/>
    </row>
    <row r="33" spans="1:15" x14ac:dyDescent="0.2">
      <c r="A33" s="9" t="s">
        <v>26</v>
      </c>
      <c r="B33">
        <v>0.4041999876499176</v>
      </c>
      <c r="C33">
        <v>0.36950001120567322</v>
      </c>
      <c r="D33">
        <v>0.39969998598098755</v>
      </c>
      <c r="E33">
        <v>0.35659998655319214</v>
      </c>
      <c r="F33">
        <v>0.33579999208450317</v>
      </c>
      <c r="G33">
        <v>0.33419999480247498</v>
      </c>
      <c r="H33">
        <v>0.37349998950958252</v>
      </c>
      <c r="I33">
        <v>0.34799998998641968</v>
      </c>
      <c r="J33">
        <v>0.37680000066757202</v>
      </c>
      <c r="K33">
        <v>0.35949999094009399</v>
      </c>
      <c r="L33">
        <v>0.39620000123977661</v>
      </c>
      <c r="M33">
        <v>0.35559999942779541</v>
      </c>
      <c r="N33" s="4"/>
      <c r="O33" s="5"/>
    </row>
    <row r="34" spans="1:15" x14ac:dyDescent="0.2">
      <c r="A34" s="9" t="s">
        <v>27</v>
      </c>
      <c r="B34">
        <v>0.35179999470710754</v>
      </c>
      <c r="C34">
        <v>0.37220001220703125</v>
      </c>
      <c r="D34">
        <v>0.38240000605583191</v>
      </c>
      <c r="E34">
        <v>0.38710001111030579</v>
      </c>
      <c r="F34">
        <v>0.35409998893737793</v>
      </c>
      <c r="G34">
        <v>0.3393000066280365</v>
      </c>
      <c r="H34">
        <v>0.36370000243186951</v>
      </c>
      <c r="I34">
        <v>0.41220000386238098</v>
      </c>
      <c r="J34">
        <v>0.39129999279975891</v>
      </c>
      <c r="K34">
        <v>0.41370001435279846</v>
      </c>
      <c r="L34">
        <v>0.36039999127388</v>
      </c>
      <c r="M34">
        <v>0.37770000100135803</v>
      </c>
      <c r="N34" s="4"/>
      <c r="O34" s="5"/>
    </row>
    <row r="35" spans="1:15" x14ac:dyDescent="0.2">
      <c r="A35" s="9" t="s">
        <v>28</v>
      </c>
      <c r="B35">
        <v>0.36190000176429749</v>
      </c>
      <c r="C35">
        <v>0.35330000519752502</v>
      </c>
      <c r="D35">
        <v>0.35400000214576721</v>
      </c>
      <c r="E35">
        <v>0.3612000048160553</v>
      </c>
      <c r="F35">
        <v>0.35269999504089355</v>
      </c>
      <c r="G35">
        <v>0.33340001106262207</v>
      </c>
      <c r="H35">
        <v>0.3684999942779541</v>
      </c>
      <c r="I35">
        <v>0.3546999990940094</v>
      </c>
      <c r="J35">
        <v>0.36289998888969421</v>
      </c>
      <c r="K35">
        <v>0.36030000448226929</v>
      </c>
      <c r="L35">
        <v>0.36680001020431519</v>
      </c>
      <c r="M35">
        <v>0.36629998683929443</v>
      </c>
      <c r="N35" s="4"/>
      <c r="O35" s="5"/>
    </row>
    <row r="36" spans="1:15" x14ac:dyDescent="0.2">
      <c r="A36" s="9" t="s">
        <v>29</v>
      </c>
      <c r="B36">
        <v>0.37580001354217529</v>
      </c>
      <c r="C36">
        <v>0.40079998970031738</v>
      </c>
      <c r="D36">
        <v>0.35010001063346863</v>
      </c>
      <c r="E36">
        <v>0.35870000720024109</v>
      </c>
      <c r="F36">
        <v>0.33709999918937683</v>
      </c>
      <c r="G36">
        <v>0.33880001306533813</v>
      </c>
      <c r="H36">
        <v>0.3919999897480011</v>
      </c>
      <c r="I36">
        <v>0.37419998645782471</v>
      </c>
      <c r="J36">
        <v>0.3864000141620636</v>
      </c>
      <c r="K36">
        <v>0.37029999494552612</v>
      </c>
      <c r="L36">
        <v>0.33750000596046448</v>
      </c>
      <c r="M36">
        <v>0.4018000066280365</v>
      </c>
      <c r="N36" s="4"/>
      <c r="O36" s="5"/>
    </row>
    <row r="37" spans="1:15" x14ac:dyDescent="0.2">
      <c r="A37" s="9" t="s">
        <v>30</v>
      </c>
      <c r="B37">
        <v>0.37689998745918274</v>
      </c>
      <c r="C37">
        <v>0.34360000491142273</v>
      </c>
      <c r="D37">
        <v>0.35479998588562012</v>
      </c>
      <c r="E37">
        <v>0.34830000996589661</v>
      </c>
      <c r="F37">
        <v>0.31110000610351562</v>
      </c>
      <c r="G37">
        <v>0.32929998636245728</v>
      </c>
      <c r="H37">
        <v>0.39930000901222229</v>
      </c>
      <c r="I37">
        <v>0.36370000243186951</v>
      </c>
      <c r="J37">
        <v>0.35249999165534973</v>
      </c>
      <c r="K37">
        <v>0.33669999241828918</v>
      </c>
      <c r="L37">
        <v>0.38650000095367432</v>
      </c>
      <c r="M37">
        <v>0.3635999858379364</v>
      </c>
      <c r="N37" s="4"/>
      <c r="O37" s="5"/>
    </row>
    <row r="38" spans="1:15" x14ac:dyDescent="0.2">
      <c r="A38" s="9" t="s">
        <v>31</v>
      </c>
      <c r="B38">
        <v>0.33680000901222229</v>
      </c>
      <c r="C38">
        <v>0.34470000863075256</v>
      </c>
      <c r="D38">
        <v>0.3190000057220459</v>
      </c>
      <c r="E38">
        <v>0.36759999394416809</v>
      </c>
      <c r="F38">
        <v>0.36579999327659607</v>
      </c>
      <c r="G38">
        <v>0.37090000510215759</v>
      </c>
      <c r="H38">
        <v>0.37560001015663147</v>
      </c>
      <c r="I38">
        <v>0.42329999804496765</v>
      </c>
      <c r="J38">
        <v>0.41819998621940613</v>
      </c>
      <c r="K38">
        <v>0.36840000748634338</v>
      </c>
      <c r="L38">
        <v>0.41569998860359192</v>
      </c>
      <c r="M38">
        <v>0.39160001277923584</v>
      </c>
      <c r="N38" s="4"/>
      <c r="O38" s="5"/>
    </row>
    <row r="39" spans="1:15" x14ac:dyDescent="0.2">
      <c r="A39" s="9" t="s">
        <v>32</v>
      </c>
      <c r="B39">
        <v>0.33079999685287476</v>
      </c>
      <c r="C39">
        <v>0.38269999623298645</v>
      </c>
      <c r="D39">
        <v>0.36379998922348022</v>
      </c>
      <c r="E39">
        <v>0.33160001039505005</v>
      </c>
      <c r="F39">
        <v>0.36100000143051147</v>
      </c>
      <c r="G39">
        <v>0.34729999303817749</v>
      </c>
      <c r="H39">
        <v>0.38929998874664307</v>
      </c>
      <c r="I39">
        <v>0.36349999904632568</v>
      </c>
      <c r="J39">
        <v>0.36559998989105225</v>
      </c>
      <c r="K39">
        <v>0.3700999915599823</v>
      </c>
      <c r="L39">
        <v>0.38199999928474426</v>
      </c>
      <c r="M39">
        <v>0.35179999470710754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0.36767499893903732</v>
      </c>
      <c r="C43" s="1">
        <f>AVERAGE(D32:E33)</f>
        <v>0.36557499319314957</v>
      </c>
      <c r="D43" s="1">
        <f>AVERAGE(F32:G33)</f>
        <v>0.33582499623298645</v>
      </c>
      <c r="E43" s="1">
        <f>AVERAGE(H32:I33)</f>
        <v>0.3747749999165535</v>
      </c>
      <c r="F43" s="1">
        <f>AVERAGE(J32:K33)</f>
        <v>0.36844999343156815</v>
      </c>
      <c r="G43" s="1">
        <f>AVERAGE(L32:M33)</f>
        <v>0.39597500115633011</v>
      </c>
    </row>
    <row r="44" spans="1:15" x14ac:dyDescent="0.2">
      <c r="B44" s="1">
        <f>AVERAGE(B34:C35)</f>
        <v>0.35980000346899033</v>
      </c>
      <c r="C44" s="1">
        <f>AVERAGE(D34:E35)</f>
        <v>0.37117500603199005</v>
      </c>
      <c r="D44" s="1">
        <f>AVERAGE(F34:G35)</f>
        <v>0.34487500041723251</v>
      </c>
      <c r="E44" s="1">
        <f>AVERAGE(H34:I35)</f>
        <v>0.3747749999165535</v>
      </c>
      <c r="F44" s="1">
        <f>AVERAGE(J34:K35)</f>
        <v>0.38205000013113022</v>
      </c>
      <c r="G44" s="1">
        <f>AVERAGE(L34:M35)</f>
        <v>0.36779999732971191</v>
      </c>
    </row>
    <row r="45" spans="1:15" x14ac:dyDescent="0.2">
      <c r="B45" s="1">
        <f>AVERAGE(B36:C37)</f>
        <v>0.37427499890327454</v>
      </c>
      <c r="C45" s="1">
        <f>AVERAGE(D36:E37)</f>
        <v>0.35297500342130661</v>
      </c>
      <c r="D45" s="1">
        <f>AVERAGE(F36:G37)</f>
        <v>0.32907500118017197</v>
      </c>
      <c r="E45" s="1">
        <f>AVERAGE(H36:I37)</f>
        <v>0.3822999969124794</v>
      </c>
      <c r="F45" s="1">
        <f>AVERAGE(J36:K37)</f>
        <v>0.36147499829530716</v>
      </c>
      <c r="G45" s="1">
        <f>AVERAGE(L36:M37)</f>
        <v>0.37234999984502792</v>
      </c>
    </row>
    <row r="46" spans="1:15" x14ac:dyDescent="0.2">
      <c r="B46" s="1">
        <f>AVERAGE(B38:C39)</f>
        <v>0.34875000268220901</v>
      </c>
      <c r="C46" s="1">
        <f>AVERAGE(D38:E39)</f>
        <v>0.34549999982118607</v>
      </c>
      <c r="D46" s="1">
        <f>AVERAGE(F38:G39)</f>
        <v>0.36124999821186066</v>
      </c>
      <c r="E46" s="1">
        <f>AVERAGE(H38:I39)</f>
        <v>0.38792499899864197</v>
      </c>
      <c r="F46" s="1">
        <f>AVERAGE(J38:K39)</f>
        <v>0.38057499378919601</v>
      </c>
      <c r="G46" s="1">
        <f>AVERAGE(L38:M39)</f>
        <v>0.38527499884366989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56</v>
      </c>
      <c r="J49" t="s">
        <v>57</v>
      </c>
      <c r="K49" t="s">
        <v>58</v>
      </c>
      <c r="L49" t="s">
        <v>59</v>
      </c>
      <c r="M49" t="s">
        <v>60</v>
      </c>
      <c r="N49" t="s">
        <v>61</v>
      </c>
    </row>
    <row r="50" spans="2:14" x14ac:dyDescent="0.2">
      <c r="B50" s="2">
        <f t="shared" ref="B50:G53" si="0">B43*50</f>
        <v>18.383749946951866</v>
      </c>
      <c r="C50" s="2">
        <f t="shared" si="0"/>
        <v>18.278749659657478</v>
      </c>
      <c r="D50" s="2">
        <f t="shared" si="0"/>
        <v>16.791249811649323</v>
      </c>
      <c r="E50" s="2">
        <f t="shared" si="0"/>
        <v>18.738749995827675</v>
      </c>
      <c r="F50" s="2">
        <f t="shared" si="0"/>
        <v>18.422499671578407</v>
      </c>
      <c r="G50" s="2">
        <f t="shared" si="0"/>
        <v>19.798750057816505</v>
      </c>
      <c r="I50" s="34">
        <f>B50-$H$53</f>
        <v>16.243749946951866</v>
      </c>
      <c r="J50" s="35">
        <f t="shared" ref="J50:N53" si="1">C50-$H$53</f>
        <v>16.138749659657478</v>
      </c>
      <c r="K50" s="35">
        <f t="shared" si="1"/>
        <v>14.651249811649322</v>
      </c>
      <c r="L50" s="35">
        <f t="shared" si="1"/>
        <v>16.598749995827674</v>
      </c>
      <c r="M50" s="35">
        <f t="shared" si="1"/>
        <v>16.282499671578407</v>
      </c>
      <c r="N50" s="36">
        <f t="shared" si="1"/>
        <v>17.658750057816505</v>
      </c>
    </row>
    <row r="51" spans="2:14" x14ac:dyDescent="0.2">
      <c r="B51" s="2">
        <f t="shared" si="0"/>
        <v>17.990000173449516</v>
      </c>
      <c r="C51" s="2">
        <f t="shared" si="0"/>
        <v>18.558750301599503</v>
      </c>
      <c r="D51" s="2">
        <f t="shared" si="0"/>
        <v>17.243750020861626</v>
      </c>
      <c r="E51" s="2">
        <f t="shared" si="0"/>
        <v>18.738749995827675</v>
      </c>
      <c r="F51" s="2">
        <f t="shared" si="0"/>
        <v>19.102500006556511</v>
      </c>
      <c r="G51" s="2">
        <f t="shared" si="0"/>
        <v>18.389999866485596</v>
      </c>
      <c r="I51" s="37">
        <f t="shared" ref="I51:I53" si="2">B51-$H$53</f>
        <v>15.850000173449516</v>
      </c>
      <c r="J51" s="7">
        <f t="shared" si="1"/>
        <v>16.418750301599502</v>
      </c>
      <c r="K51" s="7">
        <f t="shared" si="1"/>
        <v>15.103750020861625</v>
      </c>
      <c r="L51" s="7">
        <f t="shared" si="1"/>
        <v>16.598749995827674</v>
      </c>
      <c r="M51" s="7">
        <f t="shared" si="1"/>
        <v>16.96250000655651</v>
      </c>
      <c r="N51" s="38">
        <f t="shared" si="1"/>
        <v>16.249999866485595</v>
      </c>
    </row>
    <row r="52" spans="2:14" x14ac:dyDescent="0.2">
      <c r="B52" s="2">
        <f>B45*50</f>
        <v>18.713749945163727</v>
      </c>
      <c r="C52" s="2">
        <f t="shared" si="0"/>
        <v>17.648750171065331</v>
      </c>
      <c r="D52" s="2">
        <f t="shared" si="0"/>
        <v>16.453750059008598</v>
      </c>
      <c r="E52" s="2">
        <f t="shared" si="0"/>
        <v>19.11499984562397</v>
      </c>
      <c r="F52" s="2">
        <f t="shared" si="0"/>
        <v>18.073749914765358</v>
      </c>
      <c r="G52" s="2">
        <f t="shared" si="0"/>
        <v>18.617499992251396</v>
      </c>
      <c r="I52" s="39">
        <f t="shared" si="2"/>
        <v>16.573749945163726</v>
      </c>
      <c r="J52" s="40">
        <f t="shared" si="1"/>
        <v>15.50875017106533</v>
      </c>
      <c r="K52" s="40">
        <f t="shared" si="1"/>
        <v>14.313750059008598</v>
      </c>
      <c r="L52" s="40">
        <f t="shared" si="1"/>
        <v>16.974999845623969</v>
      </c>
      <c r="M52" s="40">
        <f t="shared" si="1"/>
        <v>15.933749914765357</v>
      </c>
      <c r="N52" s="41">
        <f t="shared" si="1"/>
        <v>16.477499992251396</v>
      </c>
    </row>
    <row r="53" spans="2:14" x14ac:dyDescent="0.2">
      <c r="B53" s="2">
        <f t="shared" si="0"/>
        <v>17.437500134110451</v>
      </c>
      <c r="C53" s="2">
        <f t="shared" si="0"/>
        <v>17.274999991059303</v>
      </c>
      <c r="D53" s="2">
        <f t="shared" si="0"/>
        <v>18.062499910593033</v>
      </c>
      <c r="E53" s="2">
        <f t="shared" si="0"/>
        <v>19.396249949932098</v>
      </c>
      <c r="F53" s="2">
        <f t="shared" si="0"/>
        <v>19.028749689459801</v>
      </c>
      <c r="G53" s="2">
        <f t="shared" si="0"/>
        <v>19.263749942183495</v>
      </c>
      <c r="H53">
        <v>2.14</v>
      </c>
      <c r="I53" s="7">
        <f t="shared" si="2"/>
        <v>15.29750013411045</v>
      </c>
      <c r="J53" s="7">
        <f t="shared" si="1"/>
        <v>15.134999991059303</v>
      </c>
      <c r="K53" s="7">
        <f t="shared" si="1"/>
        <v>15.922499910593032</v>
      </c>
      <c r="L53" s="7">
        <f t="shared" si="1"/>
        <v>17.256249949932098</v>
      </c>
      <c r="M53" s="7">
        <f t="shared" si="1"/>
        <v>16.8887496894598</v>
      </c>
      <c r="N53" s="7">
        <f t="shared" si="1"/>
        <v>17.123749942183494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A9EA-15D3-3F47-B0FD-B6444539D32D}">
  <dimension ref="A1:E22"/>
  <sheetViews>
    <sheetView workbookViewId="0">
      <selection activeCell="C25" sqref="C25"/>
    </sheetView>
  </sheetViews>
  <sheetFormatPr baseColWidth="10" defaultColWidth="11" defaultRowHeight="16" x14ac:dyDescent="0.2"/>
  <sheetData>
    <row r="1" spans="1:5" ht="20" thickBot="1" x14ac:dyDescent="0.3">
      <c r="A1" s="23"/>
      <c r="B1" s="24"/>
      <c r="C1" s="25" t="s">
        <v>46</v>
      </c>
      <c r="D1" s="26" t="s">
        <v>47</v>
      </c>
      <c r="E1" s="13" t="s">
        <v>48</v>
      </c>
    </row>
    <row r="2" spans="1:5" ht="19" x14ac:dyDescent="0.25">
      <c r="A2" s="32" t="s">
        <v>49</v>
      </c>
      <c r="B2" s="27">
        <v>8.0662501013278955</v>
      </c>
      <c r="C2" s="28">
        <f>B2*2</f>
        <v>16.132500202655791</v>
      </c>
      <c r="D2" s="29">
        <f>0.3/C2*1000</f>
        <v>18.596001625997989</v>
      </c>
      <c r="E2" s="30">
        <v>20</v>
      </c>
    </row>
    <row r="3" spans="1:5" ht="19" x14ac:dyDescent="0.25">
      <c r="A3" s="32" t="s">
        <v>50</v>
      </c>
      <c r="B3">
        <v>7.5662502056360239</v>
      </c>
      <c r="C3" s="18">
        <f t="shared" ref="C3:C8" si="0">B3*2</f>
        <v>15.132500411272048</v>
      </c>
      <c r="D3" s="19">
        <f t="shared" ref="D3:D17" si="1">0.3/C3*1000</f>
        <v>19.824879685880134</v>
      </c>
      <c r="E3" s="20">
        <f t="shared" ref="E3:E14" si="2">ROUND(D3,0)</f>
        <v>20</v>
      </c>
    </row>
    <row r="4" spans="1:5" ht="19" x14ac:dyDescent="0.25">
      <c r="A4" s="32" t="s">
        <v>51</v>
      </c>
      <c r="B4">
        <v>7.4775001934170717</v>
      </c>
      <c r="C4" s="18">
        <f t="shared" si="0"/>
        <v>14.955000386834143</v>
      </c>
      <c r="D4" s="19">
        <f t="shared" si="1"/>
        <v>20.060180022737374</v>
      </c>
      <c r="E4" s="20">
        <f t="shared" si="2"/>
        <v>20</v>
      </c>
    </row>
    <row r="5" spans="1:5" ht="19" x14ac:dyDescent="0.25">
      <c r="A5" s="32" t="s">
        <v>52</v>
      </c>
      <c r="B5">
        <v>7.1849998986721033</v>
      </c>
      <c r="C5" s="18">
        <f t="shared" si="0"/>
        <v>14.369999797344207</v>
      </c>
      <c r="D5" s="19">
        <f t="shared" si="1"/>
        <v>20.876827016757826</v>
      </c>
      <c r="E5" s="20">
        <v>20</v>
      </c>
    </row>
    <row r="6" spans="1:5" ht="19" x14ac:dyDescent="0.25">
      <c r="A6" s="32" t="s">
        <v>53</v>
      </c>
      <c r="B6">
        <v>5.8412498763203615</v>
      </c>
      <c r="C6" s="18">
        <f t="shared" si="0"/>
        <v>11.682499752640723</v>
      </c>
      <c r="D6" s="19">
        <f t="shared" si="1"/>
        <v>25.679435596152075</v>
      </c>
      <c r="E6" s="42">
        <v>25</v>
      </c>
    </row>
    <row r="7" spans="1:5" ht="19" x14ac:dyDescent="0.25">
      <c r="A7" s="32" t="s">
        <v>54</v>
      </c>
      <c r="B7">
        <v>5.5075000008940691</v>
      </c>
      <c r="C7" s="18">
        <f t="shared" si="0"/>
        <v>11.015000001788138</v>
      </c>
      <c r="D7" s="19">
        <f t="shared" si="1"/>
        <v>27.235587830349434</v>
      </c>
      <c r="E7" s="42">
        <v>25</v>
      </c>
    </row>
    <row r="8" spans="1:5" ht="19" x14ac:dyDescent="0.25">
      <c r="A8" s="32" t="s">
        <v>55</v>
      </c>
      <c r="B8">
        <v>7.7149999296665186</v>
      </c>
      <c r="C8" s="18">
        <f t="shared" si="0"/>
        <v>15.429999859333037</v>
      </c>
      <c r="D8" s="19">
        <f t="shared" si="1"/>
        <v>19.442644376859217</v>
      </c>
      <c r="E8" s="20">
        <v>20</v>
      </c>
    </row>
    <row r="9" spans="1:5" ht="19" x14ac:dyDescent="0.25">
      <c r="A9" s="32" t="s">
        <v>67</v>
      </c>
      <c r="B9">
        <v>7.7337498745322222</v>
      </c>
      <c r="C9" s="18">
        <f>B9*2</f>
        <v>15.467499749064444</v>
      </c>
      <c r="D9" s="19">
        <f t="shared" si="1"/>
        <v>19.39550702227395</v>
      </c>
      <c r="E9" s="20">
        <v>20</v>
      </c>
    </row>
    <row r="10" spans="1:5" ht="19" x14ac:dyDescent="0.25">
      <c r="A10" s="33" t="s">
        <v>56</v>
      </c>
      <c r="B10">
        <v>8.3112501507997507</v>
      </c>
      <c r="C10" s="18">
        <f>B10*2</f>
        <v>16.622500301599501</v>
      </c>
      <c r="D10" s="15">
        <f t="shared" si="1"/>
        <v>18.047826413402589</v>
      </c>
      <c r="E10" s="14">
        <v>20</v>
      </c>
    </row>
    <row r="11" spans="1:5" ht="19" x14ac:dyDescent="0.25">
      <c r="A11" s="33" t="s">
        <v>57</v>
      </c>
      <c r="B11">
        <v>7.4924998885393137</v>
      </c>
      <c r="C11" s="18">
        <f t="shared" ref="C11:C17" si="3">B11*2</f>
        <v>14.984999777078627</v>
      </c>
      <c r="D11" s="15">
        <f t="shared" si="1"/>
        <v>20.020020317843869</v>
      </c>
      <c r="E11" s="14">
        <f t="shared" si="2"/>
        <v>20</v>
      </c>
    </row>
    <row r="12" spans="1:5" ht="19" x14ac:dyDescent="0.25">
      <c r="A12" s="33" t="s">
        <v>58</v>
      </c>
      <c r="B12">
        <v>7.6550000315904612</v>
      </c>
      <c r="C12" s="18">
        <f t="shared" si="3"/>
        <v>15.310000063180922</v>
      </c>
      <c r="D12" s="15">
        <f t="shared" si="1"/>
        <v>19.595035843368226</v>
      </c>
      <c r="E12" s="14">
        <f t="shared" si="2"/>
        <v>20</v>
      </c>
    </row>
    <row r="13" spans="1:5" ht="19" x14ac:dyDescent="0.25">
      <c r="A13" s="33" t="s">
        <v>59</v>
      </c>
      <c r="B13">
        <v>6.4187499663233751</v>
      </c>
      <c r="C13" s="18">
        <f t="shared" si="3"/>
        <v>12.83749993264675</v>
      </c>
      <c r="D13" s="15">
        <f t="shared" si="1"/>
        <v>23.369036149871899</v>
      </c>
      <c r="E13" s="14">
        <v>20</v>
      </c>
    </row>
    <row r="14" spans="1:5" ht="19" x14ac:dyDescent="0.25">
      <c r="A14" s="33" t="s">
        <v>60</v>
      </c>
      <c r="B14">
        <v>7.356250189840793</v>
      </c>
      <c r="C14" s="18">
        <f t="shared" si="3"/>
        <v>14.712500379681586</v>
      </c>
      <c r="D14" s="15">
        <f t="shared" si="1"/>
        <v>20.390823602921309</v>
      </c>
      <c r="E14" s="14">
        <f t="shared" si="2"/>
        <v>20</v>
      </c>
    </row>
    <row r="15" spans="1:5" ht="19" x14ac:dyDescent="0.25">
      <c r="A15" s="33" t="s">
        <v>61</v>
      </c>
      <c r="B15">
        <v>3.4237500248849391</v>
      </c>
      <c r="C15" s="18">
        <f t="shared" si="3"/>
        <v>6.8475000497698781</v>
      </c>
      <c r="D15" s="15">
        <f t="shared" si="1"/>
        <v>43.811609758233153</v>
      </c>
      <c r="E15" s="42">
        <v>45</v>
      </c>
    </row>
    <row r="16" spans="1:5" ht="19" x14ac:dyDescent="0.25">
      <c r="A16" s="33" t="s">
        <v>62</v>
      </c>
      <c r="B16">
        <v>8.3912500149011606</v>
      </c>
      <c r="C16" s="18">
        <f t="shared" si="3"/>
        <v>16.782500029802321</v>
      </c>
      <c r="D16" s="15">
        <f t="shared" si="1"/>
        <v>17.875763412320023</v>
      </c>
      <c r="E16" s="14">
        <v>20</v>
      </c>
    </row>
    <row r="17" spans="1:5" ht="20" thickBot="1" x14ac:dyDescent="0.3">
      <c r="A17" s="33" t="s">
        <v>68</v>
      </c>
      <c r="B17" s="31">
        <v>8.0074998518824572</v>
      </c>
      <c r="C17" s="21">
        <f t="shared" si="3"/>
        <v>16.014999703764914</v>
      </c>
      <c r="D17" s="16">
        <f t="shared" si="1"/>
        <v>18.732438685557639</v>
      </c>
      <c r="E17" s="17">
        <v>20</v>
      </c>
    </row>
    <row r="20" spans="1:5" x14ac:dyDescent="0.2">
      <c r="A20" t="s">
        <v>63</v>
      </c>
      <c r="B20" s="22"/>
    </row>
    <row r="21" spans="1:5" x14ac:dyDescent="0.2">
      <c r="A21" t="s">
        <v>64</v>
      </c>
      <c r="B21" s="22"/>
      <c r="C21" t="s">
        <v>69</v>
      </c>
    </row>
    <row r="22" spans="1:5" x14ac:dyDescent="0.2">
      <c r="A22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5BE-EA6D-B145-AE36-DF8D490906AA}">
  <dimension ref="A1:O60"/>
  <sheetViews>
    <sheetView topLeftCell="A35" workbookViewId="0">
      <selection activeCell="I50" sqref="I50:N53"/>
    </sheetView>
  </sheetViews>
  <sheetFormatPr baseColWidth="10" defaultColWidth="8.83203125" defaultRowHeight="16" x14ac:dyDescent="0.2"/>
  <cols>
    <col min="2" max="2" width="11.1640625" customWidth="1"/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45653</v>
      </c>
      <c r="N7" s="4"/>
      <c r="O7" s="5"/>
    </row>
    <row r="8" spans="1:15" x14ac:dyDescent="0.2">
      <c r="A8" t="s">
        <v>5</v>
      </c>
      <c r="B8" s="11" t="s">
        <v>71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72</v>
      </c>
      <c r="N28" s="4"/>
      <c r="O28" s="5"/>
    </row>
    <row r="29" spans="1:15" x14ac:dyDescent="0.2">
      <c r="N29" s="4"/>
      <c r="O29" s="5"/>
    </row>
    <row r="30" spans="1:15" x14ac:dyDescent="0.2">
      <c r="B30" t="s">
        <v>73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0.1518000066280365</v>
      </c>
      <c r="C32">
        <v>0.15240000188350677</v>
      </c>
      <c r="D32">
        <v>0.15000000596046448</v>
      </c>
      <c r="E32">
        <v>0.14939999580383301</v>
      </c>
      <c r="F32">
        <v>0.15170000493526459</v>
      </c>
      <c r="G32">
        <v>0.14699999988079071</v>
      </c>
      <c r="H32">
        <v>0.14110000431537628</v>
      </c>
      <c r="I32">
        <v>0.14900000393390656</v>
      </c>
      <c r="J32">
        <v>0.15350000560283661</v>
      </c>
      <c r="K32">
        <v>0.14569999277591705</v>
      </c>
      <c r="L32">
        <v>0.14900000393390656</v>
      </c>
      <c r="M32">
        <v>0.15139999985694885</v>
      </c>
      <c r="N32" s="4"/>
      <c r="O32" s="5"/>
    </row>
    <row r="33" spans="1:15" x14ac:dyDescent="0.2">
      <c r="A33" s="9" t="s">
        <v>26</v>
      </c>
      <c r="B33">
        <v>0.14810000360012054</v>
      </c>
      <c r="C33">
        <v>0.15739999711513519</v>
      </c>
      <c r="D33">
        <v>0.16269999742507935</v>
      </c>
      <c r="E33">
        <v>0.16290000081062317</v>
      </c>
      <c r="F33">
        <v>0.1492999941110611</v>
      </c>
      <c r="G33">
        <v>0.15590000152587891</v>
      </c>
      <c r="H33">
        <v>0.14859999716281891</v>
      </c>
      <c r="I33">
        <v>0.14620000123977661</v>
      </c>
      <c r="J33">
        <v>0.15850000083446503</v>
      </c>
      <c r="K33">
        <v>0.16040000319480896</v>
      </c>
      <c r="L33">
        <v>0.15219999849796295</v>
      </c>
      <c r="M33">
        <v>0.16910000145435333</v>
      </c>
      <c r="N33" s="4"/>
      <c r="O33" s="5"/>
    </row>
    <row r="34" spans="1:15" x14ac:dyDescent="0.2">
      <c r="A34" s="9" t="s">
        <v>27</v>
      </c>
      <c r="B34">
        <v>0.14200000464916229</v>
      </c>
      <c r="C34">
        <v>0.15780000388622284</v>
      </c>
      <c r="D34">
        <v>0.15250000357627869</v>
      </c>
      <c r="E34">
        <v>0.14980000257492065</v>
      </c>
      <c r="F34">
        <v>0.13259999454021454</v>
      </c>
      <c r="G34">
        <v>0.14620000123977661</v>
      </c>
      <c r="H34">
        <v>0.14169999957084656</v>
      </c>
      <c r="I34">
        <v>0.1421000063419342</v>
      </c>
      <c r="J34">
        <v>0.15150000154972076</v>
      </c>
      <c r="K34">
        <v>0.14350000023841858</v>
      </c>
      <c r="L34">
        <v>0.1460999995470047</v>
      </c>
      <c r="M34">
        <v>0.1445000022649765</v>
      </c>
      <c r="N34" s="4"/>
      <c r="O34" s="5"/>
    </row>
    <row r="35" spans="1:15" x14ac:dyDescent="0.2">
      <c r="A35" s="9" t="s">
        <v>28</v>
      </c>
      <c r="B35">
        <v>0.15399999916553497</v>
      </c>
      <c r="C35">
        <v>0.15999999642372131</v>
      </c>
      <c r="D35">
        <v>0.15090000629425049</v>
      </c>
      <c r="E35">
        <v>0.15790000557899475</v>
      </c>
      <c r="F35">
        <v>0.14859999716281891</v>
      </c>
      <c r="G35">
        <v>0.14970000088214874</v>
      </c>
      <c r="H35">
        <v>0.15189999341964722</v>
      </c>
      <c r="I35">
        <v>0.14759999513626099</v>
      </c>
      <c r="J35">
        <v>0.1574999988079071</v>
      </c>
      <c r="K35">
        <v>0.14920000731945038</v>
      </c>
      <c r="L35">
        <v>0.16040000319480896</v>
      </c>
      <c r="M35">
        <v>0.14920000731945038</v>
      </c>
      <c r="N35" s="4"/>
      <c r="O35" s="5"/>
    </row>
    <row r="36" spans="1:15" x14ac:dyDescent="0.2">
      <c r="A36" s="9" t="s">
        <v>29</v>
      </c>
      <c r="B36">
        <v>0.14319999516010284</v>
      </c>
      <c r="C36">
        <v>0.14499999582767487</v>
      </c>
      <c r="D36">
        <v>0.13840000331401825</v>
      </c>
      <c r="E36">
        <v>0.14830000698566437</v>
      </c>
      <c r="F36">
        <v>0.13549999892711639</v>
      </c>
      <c r="G36">
        <v>0.14139999449253082</v>
      </c>
      <c r="H36">
        <v>0.12909999489784241</v>
      </c>
      <c r="I36">
        <v>0.13539999723434448</v>
      </c>
      <c r="J36">
        <v>0.14509999752044678</v>
      </c>
      <c r="K36">
        <v>0.14830000698566437</v>
      </c>
      <c r="L36">
        <v>0.15530000627040863</v>
      </c>
      <c r="M36">
        <v>0.14740000665187836</v>
      </c>
      <c r="N36" s="4"/>
      <c r="O36" s="5"/>
    </row>
    <row r="37" spans="1:15" x14ac:dyDescent="0.2">
      <c r="A37" s="9" t="s">
        <v>30</v>
      </c>
      <c r="B37">
        <v>0.14800000190734863</v>
      </c>
      <c r="C37">
        <v>0.14399999380111694</v>
      </c>
      <c r="D37">
        <v>0.14630000293254852</v>
      </c>
      <c r="E37">
        <v>0.14650000631809235</v>
      </c>
      <c r="F37">
        <v>0.13920000195503235</v>
      </c>
      <c r="G37">
        <v>0.13510000705718994</v>
      </c>
      <c r="H37">
        <v>0.14110000431537628</v>
      </c>
      <c r="I37">
        <v>0.15049999952316284</v>
      </c>
      <c r="J37">
        <v>0.14159999787807465</v>
      </c>
      <c r="K37">
        <v>0.15459999442100525</v>
      </c>
      <c r="L37">
        <v>0.15850000083446503</v>
      </c>
      <c r="M37">
        <v>0.16060000658035278</v>
      </c>
      <c r="N37" s="4"/>
      <c r="O37" s="5"/>
    </row>
    <row r="38" spans="1:15" x14ac:dyDescent="0.2">
      <c r="A38" s="9" t="s">
        <v>31</v>
      </c>
      <c r="B38">
        <v>0.13500000536441803</v>
      </c>
      <c r="C38">
        <v>0.13369999825954437</v>
      </c>
      <c r="D38">
        <v>0.13740000128746033</v>
      </c>
      <c r="E38">
        <v>0.14329999685287476</v>
      </c>
      <c r="F38">
        <v>0.1307000070810318</v>
      </c>
      <c r="G38">
        <v>0.13940000534057617</v>
      </c>
      <c r="H38">
        <v>0.1379999965429306</v>
      </c>
      <c r="I38">
        <v>0.13529999554157257</v>
      </c>
      <c r="J38">
        <v>0.13199999928474426</v>
      </c>
      <c r="K38">
        <v>0.13279999792575836</v>
      </c>
      <c r="L38">
        <v>0.14720000326633453</v>
      </c>
      <c r="M38">
        <v>0.15230000019073486</v>
      </c>
      <c r="N38" s="4"/>
      <c r="O38" s="5"/>
    </row>
    <row r="39" spans="1:15" x14ac:dyDescent="0.2">
      <c r="A39" s="9" t="s">
        <v>32</v>
      </c>
      <c r="B39">
        <v>0.14519999921321869</v>
      </c>
      <c r="C39">
        <v>0.13910000026226044</v>
      </c>
      <c r="D39">
        <v>0.14339999854564667</v>
      </c>
      <c r="E39">
        <v>0.14110000431537628</v>
      </c>
      <c r="F39">
        <v>0.12880000472068787</v>
      </c>
      <c r="G39">
        <v>0.14280000329017639</v>
      </c>
      <c r="H39">
        <v>0.14149999618530273</v>
      </c>
      <c r="I39">
        <v>0.13770000636577606</v>
      </c>
      <c r="J39">
        <v>0.1421000063419342</v>
      </c>
      <c r="K39">
        <v>0.14200000464916229</v>
      </c>
      <c r="L39">
        <v>0.1429000049829483</v>
      </c>
      <c r="M39">
        <v>0.16009999811649323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0.15242500230669975</v>
      </c>
      <c r="C43" s="1">
        <f>AVERAGE(D32:E33)</f>
        <v>0.15625</v>
      </c>
      <c r="D43" s="1">
        <f>AVERAGE(F32:G33)</f>
        <v>0.15097500011324883</v>
      </c>
      <c r="E43" s="1">
        <f>AVERAGE(H32:I33)</f>
        <v>0.14622500166296959</v>
      </c>
      <c r="F43" s="1">
        <f>AVERAGE(J32:K33)</f>
        <v>0.15452500060200691</v>
      </c>
      <c r="G43" s="1">
        <f>AVERAGE(L32:M33)</f>
        <v>0.15542500093579292</v>
      </c>
    </row>
    <row r="44" spans="1:15" x14ac:dyDescent="0.2">
      <c r="B44" s="1">
        <f>AVERAGE(B34:C35)</f>
        <v>0.15345000103116035</v>
      </c>
      <c r="C44" s="1">
        <f>AVERAGE(D34:E35)</f>
        <v>0.15277500450611115</v>
      </c>
      <c r="D44" s="1">
        <f>AVERAGE(F34:G35)</f>
        <v>0.1442749984562397</v>
      </c>
      <c r="E44" s="1">
        <f>AVERAGE(H34:I35)</f>
        <v>0.14582499861717224</v>
      </c>
      <c r="F44" s="1">
        <f>AVERAGE(J34:K35)</f>
        <v>0.15042500197887421</v>
      </c>
      <c r="G44" s="1">
        <f>AVERAGE(L34:M35)</f>
        <v>0.15005000308156013</v>
      </c>
    </row>
    <row r="45" spans="1:15" x14ac:dyDescent="0.2">
      <c r="B45" s="1">
        <f>AVERAGE(B36:C37)</f>
        <v>0.14504999667406082</v>
      </c>
      <c r="C45" s="1">
        <f>AVERAGE(D36:E37)</f>
        <v>0.14487500488758087</v>
      </c>
      <c r="D45" s="1">
        <f>AVERAGE(F36:G37)</f>
        <v>0.13780000060796738</v>
      </c>
      <c r="E45" s="1">
        <f>AVERAGE(H36:I37)</f>
        <v>0.1390249989926815</v>
      </c>
      <c r="F45" s="1">
        <f>AVERAGE(J36:K37)</f>
        <v>0.14739999920129776</v>
      </c>
      <c r="G45" s="1">
        <f>AVERAGE(L36:M37)</f>
        <v>0.1554500050842762</v>
      </c>
    </row>
    <row r="46" spans="1:15" x14ac:dyDescent="0.2">
      <c r="B46" s="1">
        <f>AVERAGE(B38:C39)</f>
        <v>0.13825000077486038</v>
      </c>
      <c r="C46" s="1">
        <f>AVERAGE(D38:E39)</f>
        <v>0.14130000025033951</v>
      </c>
      <c r="D46" s="1">
        <f>AVERAGE(F38:G39)</f>
        <v>0.13542500510811806</v>
      </c>
      <c r="E46" s="1">
        <f>AVERAGE(H38:I39)</f>
        <v>0.13812499865889549</v>
      </c>
      <c r="F46" s="1">
        <f>AVERAGE(J38:K39)</f>
        <v>0.13722500205039978</v>
      </c>
      <c r="G46" s="1">
        <f>AVERAGE(L38:M39)</f>
        <v>0.15062500163912773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7.6212501153349876</v>
      </c>
      <c r="C50" s="2">
        <f t="shared" si="0"/>
        <v>7.8125</v>
      </c>
      <c r="D50" s="2">
        <f t="shared" si="0"/>
        <v>7.5487500056624413</v>
      </c>
      <c r="E50" s="2">
        <f t="shared" si="0"/>
        <v>7.3112500831484795</v>
      </c>
      <c r="F50" s="2">
        <f t="shared" si="0"/>
        <v>7.7262500301003456</v>
      </c>
      <c r="G50" s="2">
        <f t="shared" si="0"/>
        <v>7.7712500467896461</v>
      </c>
      <c r="I50" s="7">
        <f>B50-$H$53</f>
        <v>5.4812501153349871</v>
      </c>
      <c r="J50" s="7">
        <f t="shared" ref="J50:N53" si="1">C50-$H$53</f>
        <v>5.6724999999999994</v>
      </c>
      <c r="K50" s="7">
        <f t="shared" si="1"/>
        <v>5.4087500056624407</v>
      </c>
      <c r="L50" s="7">
        <f t="shared" si="1"/>
        <v>5.1712500831484789</v>
      </c>
      <c r="M50" s="7">
        <f t="shared" si="1"/>
        <v>5.586250030100345</v>
      </c>
      <c r="N50" s="7">
        <f t="shared" si="1"/>
        <v>5.6312500467896456</v>
      </c>
    </row>
    <row r="51" spans="2:14" x14ac:dyDescent="0.2">
      <c r="B51" s="2">
        <f t="shared" si="0"/>
        <v>7.6725000515580177</v>
      </c>
      <c r="C51" s="2">
        <f t="shared" si="0"/>
        <v>7.6387502253055573</v>
      </c>
      <c r="D51" s="2">
        <f t="shared" si="0"/>
        <v>7.213749922811985</v>
      </c>
      <c r="E51" s="2">
        <f t="shared" si="0"/>
        <v>7.2912499308586121</v>
      </c>
      <c r="F51" s="2">
        <f t="shared" si="0"/>
        <v>7.5212500989437103</v>
      </c>
      <c r="G51" s="2">
        <f t="shared" si="0"/>
        <v>7.5025001540780067</v>
      </c>
      <c r="I51" s="7">
        <f t="shared" ref="I51:I53" si="2">B51-$H$53</f>
        <v>5.5325000515580172</v>
      </c>
      <c r="J51" s="7">
        <f t="shared" si="1"/>
        <v>5.4987502253055567</v>
      </c>
      <c r="K51" s="7">
        <f t="shared" si="1"/>
        <v>5.0737499228119844</v>
      </c>
      <c r="L51" s="7">
        <f t="shared" si="1"/>
        <v>5.1512499308586115</v>
      </c>
      <c r="M51" s="7">
        <f t="shared" si="1"/>
        <v>5.3812500989437098</v>
      </c>
      <c r="N51" s="7">
        <f t="shared" si="1"/>
        <v>5.3625001540780062</v>
      </c>
    </row>
    <row r="52" spans="2:14" x14ac:dyDescent="0.2">
      <c r="B52" s="2">
        <f t="shared" si="0"/>
        <v>7.2524998337030411</v>
      </c>
      <c r="C52" s="2">
        <f t="shared" si="0"/>
        <v>7.2437502443790436</v>
      </c>
      <c r="D52" s="2">
        <f t="shared" si="0"/>
        <v>6.8900000303983688</v>
      </c>
      <c r="E52" s="2">
        <f t="shared" si="0"/>
        <v>6.9512499496340752</v>
      </c>
      <c r="F52" s="2">
        <f t="shared" si="0"/>
        <v>7.369999960064888</v>
      </c>
      <c r="G52" s="2">
        <f t="shared" si="0"/>
        <v>7.77250025421381</v>
      </c>
      <c r="I52" s="7">
        <f t="shared" si="2"/>
        <v>5.1124998337030405</v>
      </c>
      <c r="J52" s="7">
        <f t="shared" si="1"/>
        <v>5.103750244379043</v>
      </c>
      <c r="K52" s="7">
        <f t="shared" si="1"/>
        <v>4.7500000303983683</v>
      </c>
      <c r="L52" s="7">
        <f t="shared" si="1"/>
        <v>4.8112499496340746</v>
      </c>
      <c r="M52" s="7">
        <f t="shared" si="1"/>
        <v>5.2299999600648874</v>
      </c>
      <c r="N52" s="7">
        <f t="shared" si="1"/>
        <v>5.6325002542138094</v>
      </c>
    </row>
    <row r="53" spans="2:14" x14ac:dyDescent="0.2">
      <c r="B53" s="2">
        <f t="shared" si="0"/>
        <v>6.9125000387430191</v>
      </c>
      <c r="C53" s="2">
        <f t="shared" si="0"/>
        <v>7.0650000125169754</v>
      </c>
      <c r="D53" s="2">
        <f t="shared" si="0"/>
        <v>6.7712502554059029</v>
      </c>
      <c r="E53" s="2">
        <f t="shared" si="0"/>
        <v>6.9062499329447746</v>
      </c>
      <c r="F53" s="2">
        <f t="shared" si="0"/>
        <v>6.861250102519989</v>
      </c>
      <c r="G53" s="2">
        <f t="shared" si="0"/>
        <v>7.5312500819563866</v>
      </c>
      <c r="H53">
        <v>2.14</v>
      </c>
      <c r="I53" s="7">
        <f t="shared" si="2"/>
        <v>4.7725000387430185</v>
      </c>
      <c r="J53" s="7">
        <f t="shared" si="1"/>
        <v>4.9250000125169748</v>
      </c>
      <c r="K53" s="7">
        <f t="shared" si="1"/>
        <v>4.6312502554059023</v>
      </c>
      <c r="L53" s="7">
        <f t="shared" si="1"/>
        <v>4.7662499329447741</v>
      </c>
      <c r="M53" s="7">
        <f t="shared" si="1"/>
        <v>4.7212501025199884</v>
      </c>
      <c r="N53" s="7">
        <f t="shared" si="1"/>
        <v>5.391250081956386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7F23-6D15-DA47-85D2-988AC6615C6E}">
  <dimension ref="A1:O60"/>
  <sheetViews>
    <sheetView topLeftCell="A26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45653</v>
      </c>
      <c r="N7" s="4"/>
      <c r="O7" s="5"/>
    </row>
    <row r="8" spans="1:15" x14ac:dyDescent="0.2">
      <c r="A8" t="s">
        <v>5</v>
      </c>
      <c r="B8" s="11" t="s">
        <v>74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75</v>
      </c>
      <c r="N28" s="4"/>
      <c r="O28" s="5"/>
    </row>
    <row r="29" spans="1:15" x14ac:dyDescent="0.2">
      <c r="N29" s="4"/>
      <c r="O29" s="5"/>
    </row>
    <row r="30" spans="1:15" x14ac:dyDescent="0.2">
      <c r="B30" t="s">
        <v>73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0.1387999951839447</v>
      </c>
      <c r="C32">
        <v>0.1339000016450882</v>
      </c>
      <c r="D32">
        <v>0.14569999277591705</v>
      </c>
      <c r="E32">
        <v>0.14480000734329224</v>
      </c>
      <c r="F32">
        <v>0.1395999938249588</v>
      </c>
      <c r="G32">
        <v>0.13109999895095825</v>
      </c>
      <c r="H32">
        <v>0.12399999797344208</v>
      </c>
      <c r="I32">
        <v>0.12860000133514404</v>
      </c>
      <c r="J32">
        <v>0.13410000503063202</v>
      </c>
      <c r="K32">
        <v>0.1460999995470047</v>
      </c>
      <c r="L32">
        <v>0.16609999537467957</v>
      </c>
      <c r="M32">
        <v>0.20409999787807465</v>
      </c>
      <c r="N32" s="4"/>
      <c r="O32" s="5"/>
    </row>
    <row r="33" spans="1:15" x14ac:dyDescent="0.2">
      <c r="A33" s="9" t="s">
        <v>26</v>
      </c>
      <c r="B33">
        <v>0.1379999965429306</v>
      </c>
      <c r="C33">
        <v>0.14000000059604645</v>
      </c>
      <c r="D33">
        <v>0.14309999346733093</v>
      </c>
      <c r="E33">
        <v>0.15129999816417694</v>
      </c>
      <c r="F33">
        <v>0.13809999823570251</v>
      </c>
      <c r="G33">
        <v>0.13120000064373016</v>
      </c>
      <c r="H33">
        <v>0.13680000603199005</v>
      </c>
      <c r="I33">
        <v>0.13359999656677246</v>
      </c>
      <c r="J33">
        <v>0.14859999716281891</v>
      </c>
      <c r="K33">
        <v>0.15719999372959137</v>
      </c>
      <c r="L33">
        <v>0.20980000495910645</v>
      </c>
      <c r="M33">
        <v>0.15970000624656677</v>
      </c>
      <c r="N33" s="4"/>
      <c r="O33" s="5"/>
    </row>
    <row r="34" spans="1:15" x14ac:dyDescent="0.2">
      <c r="A34" s="9" t="s">
        <v>27</v>
      </c>
      <c r="B34">
        <v>0.13519999384880066</v>
      </c>
      <c r="C34">
        <v>0.13320000469684601</v>
      </c>
      <c r="D34">
        <v>0.14350000023841858</v>
      </c>
      <c r="E34">
        <v>0.13930000364780426</v>
      </c>
      <c r="F34">
        <v>0.13600000739097595</v>
      </c>
      <c r="G34">
        <v>0.1363999992609024</v>
      </c>
      <c r="H34">
        <v>0.12489999830722809</v>
      </c>
      <c r="I34">
        <v>0.13060000538825989</v>
      </c>
      <c r="J34">
        <v>0.14319999516010284</v>
      </c>
      <c r="K34">
        <v>0.15279999375343323</v>
      </c>
      <c r="L34">
        <v>0.16230000555515289</v>
      </c>
      <c r="M34">
        <v>0.16249999403953552</v>
      </c>
      <c r="N34" s="4"/>
      <c r="O34" s="5"/>
    </row>
    <row r="35" spans="1:15" x14ac:dyDescent="0.2">
      <c r="A35" s="9" t="s">
        <v>28</v>
      </c>
      <c r="B35">
        <v>0.14399999380111694</v>
      </c>
      <c r="C35">
        <v>0.14620000123977661</v>
      </c>
      <c r="D35">
        <v>0.13809999823570251</v>
      </c>
      <c r="E35">
        <v>0.16169999539852142</v>
      </c>
      <c r="F35">
        <v>0.13860000669956207</v>
      </c>
      <c r="G35">
        <v>0.14499999582767487</v>
      </c>
      <c r="H35">
        <v>0.13619999587535858</v>
      </c>
      <c r="I35">
        <v>0.12139999866485596</v>
      </c>
      <c r="J35">
        <v>0.14360000193119049</v>
      </c>
      <c r="K35">
        <v>0.15710000693798065</v>
      </c>
      <c r="L35">
        <v>0.18209999799728394</v>
      </c>
      <c r="M35">
        <v>0.1785999983549118</v>
      </c>
      <c r="N35" s="4"/>
      <c r="O35" s="5"/>
    </row>
    <row r="36" spans="1:15" x14ac:dyDescent="0.2">
      <c r="A36" s="9" t="s">
        <v>29</v>
      </c>
      <c r="B36">
        <v>0.13789999485015869</v>
      </c>
      <c r="C36">
        <v>0.14699999988079071</v>
      </c>
      <c r="D36">
        <v>0.1371999979019165</v>
      </c>
      <c r="E36">
        <v>0.13699999451637268</v>
      </c>
      <c r="F36">
        <v>0.13689999282360077</v>
      </c>
      <c r="G36">
        <v>0.13179999589920044</v>
      </c>
      <c r="H36">
        <v>0.12809999287128448</v>
      </c>
      <c r="I36">
        <v>0.13140000402927399</v>
      </c>
      <c r="J36">
        <v>0.13850000500679016</v>
      </c>
      <c r="K36">
        <v>0.15090000629425049</v>
      </c>
      <c r="L36">
        <v>0.15350000560283661</v>
      </c>
      <c r="M36">
        <v>0.15240000188350677</v>
      </c>
      <c r="N36" s="4"/>
      <c r="O36" s="5"/>
    </row>
    <row r="37" spans="1:15" x14ac:dyDescent="0.2">
      <c r="A37" s="9" t="s">
        <v>30</v>
      </c>
      <c r="B37">
        <v>0.14079999923706055</v>
      </c>
      <c r="C37">
        <v>0.13459999859333038</v>
      </c>
      <c r="D37">
        <v>0.1476999968290329</v>
      </c>
      <c r="E37">
        <v>0.14069999754428864</v>
      </c>
      <c r="F37">
        <v>0.13009999692440033</v>
      </c>
      <c r="G37">
        <v>0.14040000736713409</v>
      </c>
      <c r="H37">
        <v>0.13770000636577606</v>
      </c>
      <c r="I37">
        <v>0.13030000030994415</v>
      </c>
      <c r="J37">
        <v>0.16159999370574951</v>
      </c>
      <c r="K37">
        <v>0.14730000495910645</v>
      </c>
      <c r="L37">
        <v>0.1500999927520752</v>
      </c>
      <c r="M37">
        <v>0.16889999806880951</v>
      </c>
      <c r="N37" s="4"/>
      <c r="O37" s="5"/>
    </row>
    <row r="38" spans="1:15" x14ac:dyDescent="0.2">
      <c r="A38" s="9" t="s">
        <v>31</v>
      </c>
      <c r="B38">
        <v>0.13740000128746033</v>
      </c>
      <c r="C38">
        <v>0.13840000331401825</v>
      </c>
      <c r="D38">
        <v>0.14599999785423279</v>
      </c>
      <c r="E38">
        <v>0.13680000603199005</v>
      </c>
      <c r="F38">
        <v>0.14470000565052032</v>
      </c>
      <c r="G38">
        <v>0.14360000193119049</v>
      </c>
      <c r="H38">
        <v>0.14509999752044678</v>
      </c>
      <c r="I38">
        <v>0.13590000569820404</v>
      </c>
      <c r="J38">
        <v>0.13600000739097595</v>
      </c>
      <c r="K38">
        <v>0.13660000264644623</v>
      </c>
      <c r="L38">
        <v>0.14239999651908875</v>
      </c>
      <c r="M38">
        <v>0.13950000703334808</v>
      </c>
      <c r="N38" s="4"/>
      <c r="O38" s="5"/>
    </row>
    <row r="39" spans="1:15" x14ac:dyDescent="0.2">
      <c r="A39" s="9" t="s">
        <v>32</v>
      </c>
      <c r="B39">
        <v>0.14040000736713409</v>
      </c>
      <c r="C39">
        <v>0.14859999716281891</v>
      </c>
      <c r="D39">
        <v>0.14970000088214874</v>
      </c>
      <c r="E39">
        <v>0.15029999613761902</v>
      </c>
      <c r="F39">
        <v>0.14980000257492065</v>
      </c>
      <c r="G39">
        <v>0.14480000734329224</v>
      </c>
      <c r="H39">
        <v>0.14079999923706055</v>
      </c>
      <c r="I39">
        <v>0.14790000021457672</v>
      </c>
      <c r="J39">
        <v>0.14120000600814819</v>
      </c>
      <c r="K39">
        <v>0.13529999554157257</v>
      </c>
      <c r="L39">
        <v>0.15080000460147858</v>
      </c>
      <c r="M39">
        <v>0.14229999482631683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0.13767499849200249</v>
      </c>
      <c r="C43" s="1">
        <f>AVERAGE(D32:E33)</f>
        <v>0.14622499793767929</v>
      </c>
      <c r="D43" s="1">
        <f>AVERAGE(F32:G33)</f>
        <v>0.13499999791383743</v>
      </c>
      <c r="E43" s="1">
        <f>AVERAGE(H32:I33)</f>
        <v>0.13075000047683716</v>
      </c>
      <c r="F43" s="1">
        <f>AVERAGE(J32:K33)</f>
        <v>0.14649999886751175</v>
      </c>
      <c r="G43" s="1">
        <f>AVERAGE(L32:M33)</f>
        <v>0.18492500111460686</v>
      </c>
    </row>
    <row r="44" spans="1:15" x14ac:dyDescent="0.2">
      <c r="B44" s="1">
        <f>AVERAGE(B34:C35)</f>
        <v>0.13964999839663506</v>
      </c>
      <c r="C44" s="1">
        <f>AVERAGE(D34:E35)</f>
        <v>0.14564999938011169</v>
      </c>
      <c r="D44" s="1">
        <f>AVERAGE(F34:G35)</f>
        <v>0.13900000229477882</v>
      </c>
      <c r="E44" s="1">
        <f>AVERAGE(H34:I35)</f>
        <v>0.12827499955892563</v>
      </c>
      <c r="F44" s="1">
        <f>AVERAGE(J34:K35)</f>
        <v>0.1491749994456768</v>
      </c>
      <c r="G44" s="1">
        <f>AVERAGE(L34:M35)</f>
        <v>0.17137499898672104</v>
      </c>
    </row>
    <row r="45" spans="1:15" x14ac:dyDescent="0.2">
      <c r="B45" s="1">
        <f>AVERAGE(B36:C37)</f>
        <v>0.14007499814033508</v>
      </c>
      <c r="C45" s="1">
        <f>AVERAGE(D36:E37)</f>
        <v>0.14064999669790268</v>
      </c>
      <c r="D45" s="1">
        <f>AVERAGE(F36:G37)</f>
        <v>0.13479999825358391</v>
      </c>
      <c r="E45" s="1">
        <f>AVERAGE(H36:I37)</f>
        <v>0.13187500089406967</v>
      </c>
      <c r="F45" s="1">
        <f>AVERAGE(J36:K37)</f>
        <v>0.14957500249147415</v>
      </c>
      <c r="G45" s="1">
        <f>AVERAGE(L36:M37)</f>
        <v>0.15622499957680702</v>
      </c>
    </row>
    <row r="46" spans="1:15" x14ac:dyDescent="0.2">
      <c r="B46" s="1">
        <f>AVERAGE(B38:C39)</f>
        <v>0.14120000228285789</v>
      </c>
      <c r="C46" s="1">
        <f>AVERAGE(D38:E39)</f>
        <v>0.14570000022649765</v>
      </c>
      <c r="D46" s="1">
        <f>AVERAGE(F38:G39)</f>
        <v>0.14572500437498093</v>
      </c>
      <c r="E46" s="1">
        <f>AVERAGE(H38:I39)</f>
        <v>0.14242500066757202</v>
      </c>
      <c r="F46" s="1">
        <f>AVERAGE(J38:K39)</f>
        <v>0.13727500289678574</v>
      </c>
      <c r="G46" s="1">
        <f>AVERAGE(L38:M39)</f>
        <v>0.14375000074505806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6.8837499246001244</v>
      </c>
      <c r="C50" s="2">
        <f t="shared" si="0"/>
        <v>7.3112498968839645</v>
      </c>
      <c r="D50" s="2">
        <f t="shared" si="0"/>
        <v>6.7499998956918716</v>
      </c>
      <c r="E50" s="2">
        <f t="shared" si="0"/>
        <v>6.5375000238418579</v>
      </c>
      <c r="F50" s="2">
        <f t="shared" si="0"/>
        <v>7.3249999433755875</v>
      </c>
      <c r="G50" s="2">
        <f t="shared" si="0"/>
        <v>9.2462500557303429</v>
      </c>
      <c r="I50" s="7">
        <f>B50-$H$53</f>
        <v>4.7437499246001238</v>
      </c>
      <c r="J50" s="7">
        <f t="shared" ref="J50:N53" si="1">C50-$H$53</f>
        <v>5.171249896883964</v>
      </c>
      <c r="K50" s="7">
        <f t="shared" si="1"/>
        <v>4.6099998956918711</v>
      </c>
      <c r="L50" s="7">
        <f t="shared" si="1"/>
        <v>4.3975000238418573</v>
      </c>
      <c r="M50" s="7">
        <f t="shared" si="1"/>
        <v>5.1849999433755869</v>
      </c>
      <c r="N50" s="7">
        <f t="shared" si="1"/>
        <v>7.1062500557303423</v>
      </c>
    </row>
    <row r="51" spans="2:14" x14ac:dyDescent="0.2">
      <c r="B51" s="2">
        <f t="shared" si="0"/>
        <v>6.9824999198317528</v>
      </c>
      <c r="C51" s="2">
        <f t="shared" si="0"/>
        <v>7.2824999690055847</v>
      </c>
      <c r="D51" s="2">
        <f t="shared" si="0"/>
        <v>6.9500001147389412</v>
      </c>
      <c r="E51" s="2">
        <f t="shared" si="0"/>
        <v>6.4137499779462814</v>
      </c>
      <c r="F51" s="2">
        <f t="shared" si="0"/>
        <v>7.4587499722838402</v>
      </c>
      <c r="G51" s="2">
        <f t="shared" si="0"/>
        <v>8.5687499493360519</v>
      </c>
      <c r="I51" s="7">
        <f t="shared" ref="I51:I53" si="2">B51-$H$53</f>
        <v>4.8424999198317522</v>
      </c>
      <c r="J51" s="7">
        <f t="shared" si="1"/>
        <v>5.1424999690055841</v>
      </c>
      <c r="K51" s="7">
        <f t="shared" si="1"/>
        <v>4.8100001147389406</v>
      </c>
      <c r="L51" s="7">
        <f t="shared" si="1"/>
        <v>4.2737499779462809</v>
      </c>
      <c r="M51" s="7">
        <f t="shared" si="1"/>
        <v>5.3187499722838396</v>
      </c>
      <c r="N51" s="7">
        <f t="shared" si="1"/>
        <v>6.4287499493360514</v>
      </c>
    </row>
    <row r="52" spans="2:14" x14ac:dyDescent="0.2">
      <c r="B52" s="2">
        <f t="shared" si="0"/>
        <v>7.0037499070167542</v>
      </c>
      <c r="C52" s="2">
        <f t="shared" si="0"/>
        <v>7.032499834895134</v>
      </c>
      <c r="D52" s="2">
        <f t="shared" si="0"/>
        <v>6.7399999126791954</v>
      </c>
      <c r="E52" s="2">
        <f t="shared" si="0"/>
        <v>6.5937500447034836</v>
      </c>
      <c r="F52" s="2">
        <f t="shared" si="0"/>
        <v>7.4787501245737076</v>
      </c>
      <c r="G52" s="2">
        <f t="shared" si="0"/>
        <v>7.8112499788403511</v>
      </c>
      <c r="I52" s="7">
        <f t="shared" si="2"/>
        <v>4.8637499070167536</v>
      </c>
      <c r="J52" s="7">
        <f t="shared" si="1"/>
        <v>4.8924998348951334</v>
      </c>
      <c r="K52" s="7">
        <f t="shared" si="1"/>
        <v>4.5999999126791948</v>
      </c>
      <c r="L52" s="7">
        <f t="shared" si="1"/>
        <v>4.453750044703483</v>
      </c>
      <c r="M52" s="7">
        <f t="shared" si="1"/>
        <v>5.338750124573707</v>
      </c>
      <c r="N52" s="7">
        <f t="shared" si="1"/>
        <v>5.6712499788403505</v>
      </c>
    </row>
    <row r="53" spans="2:14" x14ac:dyDescent="0.2">
      <c r="B53" s="2">
        <f t="shared" si="0"/>
        <v>7.0600001141428947</v>
      </c>
      <c r="C53" s="2">
        <f t="shared" si="0"/>
        <v>7.2850000113248825</v>
      </c>
      <c r="D53" s="2">
        <f t="shared" si="0"/>
        <v>7.2862502187490463</v>
      </c>
      <c r="E53" s="2">
        <f t="shared" si="0"/>
        <v>7.1212500333786011</v>
      </c>
      <c r="F53" s="2">
        <f t="shared" si="0"/>
        <v>6.8637501448392868</v>
      </c>
      <c r="G53" s="2">
        <f t="shared" si="0"/>
        <v>7.187500037252903</v>
      </c>
      <c r="H53">
        <v>2.14</v>
      </c>
      <c r="I53" s="7">
        <f t="shared" si="2"/>
        <v>4.9200001141428942</v>
      </c>
      <c r="J53" s="7">
        <f t="shared" si="1"/>
        <v>5.1450000113248819</v>
      </c>
      <c r="K53" s="7">
        <f t="shared" si="1"/>
        <v>5.1462502187490458</v>
      </c>
      <c r="L53" s="7">
        <f t="shared" si="1"/>
        <v>4.9812500333786005</v>
      </c>
      <c r="M53" s="7">
        <f t="shared" si="1"/>
        <v>4.7237501448392862</v>
      </c>
      <c r="N53" s="7">
        <f t="shared" si="1"/>
        <v>5.0475000372529024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380-06F8-DC4D-927D-C2D7F74FF863}">
  <dimension ref="A1:O60"/>
  <sheetViews>
    <sheetView topLeftCell="A27" workbookViewId="0">
      <selection activeCell="I49" sqref="I49:N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45654</v>
      </c>
      <c r="N7" s="4"/>
      <c r="O7" s="5"/>
    </row>
    <row r="8" spans="1:15" x14ac:dyDescent="0.2">
      <c r="A8" t="s">
        <v>5</v>
      </c>
      <c r="B8" s="11" t="s">
        <v>76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77</v>
      </c>
      <c r="N28" s="4"/>
      <c r="O28" s="5"/>
    </row>
    <row r="29" spans="1:15" x14ac:dyDescent="0.2">
      <c r="N29" s="4"/>
      <c r="O29" s="5"/>
    </row>
    <row r="30" spans="1:15" x14ac:dyDescent="0.2">
      <c r="B30" t="s">
        <v>78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0.27730000019073486</v>
      </c>
      <c r="C32">
        <v>0.27500000596046448</v>
      </c>
      <c r="D32">
        <v>0.31430000066757202</v>
      </c>
      <c r="E32">
        <v>0.29339998960494995</v>
      </c>
      <c r="F32">
        <v>0.28139999508857727</v>
      </c>
      <c r="G32">
        <v>0.303600013256073</v>
      </c>
      <c r="H32">
        <v>0.25060001015663147</v>
      </c>
      <c r="I32">
        <v>0.28090000152587891</v>
      </c>
      <c r="J32">
        <v>0.28870001435279846</v>
      </c>
      <c r="K32">
        <v>0.30239999294281006</v>
      </c>
      <c r="L32">
        <v>0.2874000072479248</v>
      </c>
      <c r="M32">
        <v>0.30500000715255737</v>
      </c>
      <c r="N32" s="4"/>
      <c r="O32" s="5"/>
    </row>
    <row r="33" spans="1:15" x14ac:dyDescent="0.2">
      <c r="A33" s="9" t="s">
        <v>26</v>
      </c>
      <c r="B33">
        <v>0.29269999265670776</v>
      </c>
      <c r="C33">
        <v>0.2953999936580658</v>
      </c>
      <c r="D33">
        <v>0.28110000491142273</v>
      </c>
      <c r="E33">
        <v>0.29199999570846558</v>
      </c>
      <c r="F33">
        <v>0.30610001087188721</v>
      </c>
      <c r="G33">
        <v>0.32109999656677246</v>
      </c>
      <c r="H33">
        <v>0.26280000805854797</v>
      </c>
      <c r="I33">
        <v>0.27660000324249268</v>
      </c>
      <c r="J33">
        <v>0.29679998755455017</v>
      </c>
      <c r="K33">
        <v>0.45879998803138733</v>
      </c>
      <c r="L33">
        <v>0.30779999494552612</v>
      </c>
      <c r="M33">
        <v>0.31639999151229858</v>
      </c>
      <c r="N33" s="4"/>
      <c r="O33" s="5"/>
    </row>
    <row r="34" spans="1:15" x14ac:dyDescent="0.2">
      <c r="A34" s="9" t="s">
        <v>27</v>
      </c>
      <c r="B34">
        <v>0.28360000252723694</v>
      </c>
      <c r="C34">
        <v>0.27399998903274536</v>
      </c>
      <c r="D34">
        <v>0.28069999814033508</v>
      </c>
      <c r="E34">
        <v>0.27459999918937683</v>
      </c>
      <c r="F34">
        <v>0.29109999537467957</v>
      </c>
      <c r="G34">
        <v>0.29919999837875366</v>
      </c>
      <c r="H34">
        <v>0.23479999601840973</v>
      </c>
      <c r="I34">
        <v>0.3091999888420105</v>
      </c>
      <c r="J34">
        <v>0.27419999241828918</v>
      </c>
      <c r="K34">
        <v>0.29760000109672546</v>
      </c>
      <c r="L34">
        <v>0.28580000996589661</v>
      </c>
      <c r="M34">
        <v>0.29899999499320984</v>
      </c>
      <c r="N34" s="4"/>
      <c r="O34" s="5"/>
    </row>
    <row r="35" spans="1:15" x14ac:dyDescent="0.2">
      <c r="A35" s="9" t="s">
        <v>28</v>
      </c>
      <c r="B35">
        <v>0.28630000352859497</v>
      </c>
      <c r="C35">
        <v>0.40250000357627869</v>
      </c>
      <c r="D35">
        <v>0.27529999613761902</v>
      </c>
      <c r="E35">
        <v>0.44310000538825989</v>
      </c>
      <c r="F35">
        <v>0.30660000443458557</v>
      </c>
      <c r="G35">
        <v>0.30709999799728394</v>
      </c>
      <c r="H35">
        <v>0.2687000036239624</v>
      </c>
      <c r="I35">
        <v>0.2849000096321106</v>
      </c>
      <c r="J35">
        <v>0.28960001468658447</v>
      </c>
      <c r="K35">
        <v>0.30689999461174011</v>
      </c>
      <c r="L35">
        <v>0.30399999022483826</v>
      </c>
      <c r="M35">
        <v>0.29120001196861267</v>
      </c>
      <c r="N35" s="4"/>
      <c r="O35" s="5"/>
    </row>
    <row r="36" spans="1:15" x14ac:dyDescent="0.2">
      <c r="A36" s="9" t="s">
        <v>29</v>
      </c>
      <c r="B36">
        <v>0.27450001239776611</v>
      </c>
      <c r="C36">
        <v>0.28060001134872437</v>
      </c>
      <c r="D36">
        <v>0.26579999923706055</v>
      </c>
      <c r="E36">
        <v>0.2824999988079071</v>
      </c>
      <c r="F36">
        <v>0.29449999332427979</v>
      </c>
      <c r="G36">
        <v>0.29919999837875366</v>
      </c>
      <c r="H36">
        <v>0.23669999837875366</v>
      </c>
      <c r="I36">
        <v>0.24879999458789825</v>
      </c>
      <c r="J36">
        <v>0.26969999074935913</v>
      </c>
      <c r="K36">
        <v>0.28159999847412109</v>
      </c>
      <c r="L36">
        <v>0.27689999341964722</v>
      </c>
      <c r="M36">
        <v>0.27430000901222229</v>
      </c>
      <c r="N36" s="4"/>
      <c r="O36" s="5"/>
    </row>
    <row r="37" spans="1:15" x14ac:dyDescent="0.2">
      <c r="A37" s="9" t="s">
        <v>30</v>
      </c>
      <c r="B37">
        <v>0.27660000324249268</v>
      </c>
      <c r="C37">
        <v>0.36559998989105225</v>
      </c>
      <c r="D37">
        <v>0.26609998941421509</v>
      </c>
      <c r="E37">
        <v>0.27610000967979431</v>
      </c>
      <c r="F37">
        <v>0.31169998645782471</v>
      </c>
      <c r="G37">
        <v>0.32339999079704285</v>
      </c>
      <c r="H37">
        <v>0.26019999384880066</v>
      </c>
      <c r="I37">
        <v>0.27210000157356262</v>
      </c>
      <c r="J37">
        <v>0.27259999513626099</v>
      </c>
      <c r="K37">
        <v>0.48379999399185181</v>
      </c>
      <c r="L37">
        <v>0.28560000658035278</v>
      </c>
      <c r="M37">
        <v>0.50139999389648438</v>
      </c>
      <c r="N37" s="4"/>
      <c r="O37" s="5"/>
    </row>
    <row r="38" spans="1:15" x14ac:dyDescent="0.2">
      <c r="A38" s="9" t="s">
        <v>31</v>
      </c>
      <c r="B38">
        <v>0.25780001282691956</v>
      </c>
      <c r="C38">
        <v>0.27230000495910645</v>
      </c>
      <c r="D38">
        <v>0.26559999585151672</v>
      </c>
      <c r="E38">
        <v>0.27810001373291016</v>
      </c>
      <c r="F38">
        <v>0.26409998536109924</v>
      </c>
      <c r="G38">
        <v>0.26390001177787781</v>
      </c>
      <c r="H38">
        <v>0.24989999830722809</v>
      </c>
      <c r="I38">
        <v>0.25789999961853027</v>
      </c>
      <c r="J38">
        <v>0.24670000374317169</v>
      </c>
      <c r="K38">
        <v>0.27439999580383301</v>
      </c>
      <c r="L38">
        <v>0.25999999046325684</v>
      </c>
      <c r="M38">
        <v>0.25459998846054077</v>
      </c>
      <c r="N38" s="4"/>
      <c r="O38" s="5"/>
    </row>
    <row r="39" spans="1:15" x14ac:dyDescent="0.2">
      <c r="A39" s="9" t="s">
        <v>32</v>
      </c>
      <c r="B39">
        <v>0.26469999551773071</v>
      </c>
      <c r="C39">
        <v>0.32760000228881836</v>
      </c>
      <c r="D39">
        <v>0.27720001339912415</v>
      </c>
      <c r="E39">
        <v>0.45899999141693115</v>
      </c>
      <c r="F39">
        <v>0.26249998807907104</v>
      </c>
      <c r="G39">
        <v>0.46979999542236328</v>
      </c>
      <c r="H39">
        <v>0.26589998602867126</v>
      </c>
      <c r="I39">
        <v>0.460999995470047</v>
      </c>
      <c r="J39">
        <v>0.25350001454353333</v>
      </c>
      <c r="K39">
        <v>0.46660000085830688</v>
      </c>
      <c r="L39">
        <v>0.25999999046325684</v>
      </c>
      <c r="M39">
        <v>0.42010000348091125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0.28509999811649323</v>
      </c>
      <c r="C43" s="1">
        <f>AVERAGE(D32:E33)</f>
        <v>0.29519999772310257</v>
      </c>
      <c r="D43" s="1">
        <f>AVERAGE(F32:G33)</f>
        <v>0.30305000394582748</v>
      </c>
      <c r="E43" s="1">
        <f>AVERAGE(H32:I33)</f>
        <v>0.26772500574588776</v>
      </c>
      <c r="F43" s="1">
        <f>AVERAGE(J32:K33)</f>
        <v>0.33667499572038651</v>
      </c>
      <c r="G43" s="1">
        <f>AVERAGE(L32:M33)</f>
        <v>0.30415000021457672</v>
      </c>
    </row>
    <row r="44" spans="1:15" x14ac:dyDescent="0.2">
      <c r="B44" s="1">
        <f>AVERAGE(B34:C35)</f>
        <v>0.31159999966621399</v>
      </c>
      <c r="C44" s="1">
        <f>AVERAGE(D34:E35)</f>
        <v>0.31842499971389771</v>
      </c>
      <c r="D44" s="1">
        <f>AVERAGE(F34:G35)</f>
        <v>0.30099999904632568</v>
      </c>
      <c r="E44" s="1">
        <f>AVERAGE(H34:I35)</f>
        <v>0.27439999952912331</v>
      </c>
      <c r="F44" s="1">
        <f>AVERAGE(J34:K35)</f>
        <v>0.29207500070333481</v>
      </c>
      <c r="G44" s="1">
        <f>AVERAGE(L34:M35)</f>
        <v>0.29500000178813934</v>
      </c>
    </row>
    <row r="45" spans="1:15" x14ac:dyDescent="0.2">
      <c r="B45" s="1">
        <f>AVERAGE(B36:C37)</f>
        <v>0.29932500422000885</v>
      </c>
      <c r="C45" s="1">
        <f>AVERAGE(D36:E37)</f>
        <v>0.27262499928474426</v>
      </c>
      <c r="D45" s="1">
        <f>AVERAGE(F36:G37)</f>
        <v>0.30719999223947525</v>
      </c>
      <c r="E45" s="1">
        <f>AVERAGE(H36:I37)</f>
        <v>0.2544499970972538</v>
      </c>
      <c r="F45" s="1">
        <f>AVERAGE(J36:K37)</f>
        <v>0.32692499458789825</v>
      </c>
      <c r="G45" s="1">
        <f>AVERAGE(L36:M37)</f>
        <v>0.33455000072717667</v>
      </c>
    </row>
    <row r="46" spans="1:15" x14ac:dyDescent="0.2">
      <c r="B46" s="1">
        <f>AVERAGE(B38:C39)</f>
        <v>0.28060000389814377</v>
      </c>
      <c r="C46" s="1">
        <f>AVERAGE(D38:E39)</f>
        <v>0.31997500360012054</v>
      </c>
      <c r="D46" s="1">
        <f>AVERAGE(F38:G39)</f>
        <v>0.31507499516010284</v>
      </c>
      <c r="E46" s="1">
        <f>AVERAGE(H38:I39)</f>
        <v>0.30867499485611916</v>
      </c>
      <c r="F46" s="1">
        <f>AVERAGE(J38:K39)</f>
        <v>0.31030000373721123</v>
      </c>
      <c r="G46" s="1">
        <f>AVERAGE(L38:M39)</f>
        <v>0.29867499321699142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70</v>
      </c>
      <c r="J49" t="s">
        <v>50</v>
      </c>
      <c r="K49" t="s">
        <v>51</v>
      </c>
      <c r="L49" t="s">
        <v>52</v>
      </c>
      <c r="M49" t="s">
        <v>53</v>
      </c>
      <c r="N49" t="s">
        <v>54</v>
      </c>
    </row>
    <row r="50" spans="2:14" x14ac:dyDescent="0.2">
      <c r="B50" s="2">
        <f t="shared" ref="B50:G53" si="0">B43*50</f>
        <v>14.254999905824661</v>
      </c>
      <c r="C50" s="2">
        <f t="shared" si="0"/>
        <v>14.759999886155128</v>
      </c>
      <c r="D50" s="2">
        <f t="shared" si="0"/>
        <v>15.152500197291374</v>
      </c>
      <c r="E50" s="2">
        <f t="shared" si="0"/>
        <v>13.386250287294388</v>
      </c>
      <c r="F50" s="2">
        <f t="shared" si="0"/>
        <v>16.833749786019325</v>
      </c>
      <c r="G50" s="2">
        <f t="shared" si="0"/>
        <v>15.207500010728836</v>
      </c>
      <c r="I50" s="34">
        <f>B50-$H$53</f>
        <v>12.114999905824661</v>
      </c>
      <c r="J50" s="35">
        <f t="shared" ref="J50:N53" si="1">C50-$H$53</f>
        <v>12.619999886155128</v>
      </c>
      <c r="K50" s="35">
        <f t="shared" si="1"/>
        <v>13.012500197291374</v>
      </c>
      <c r="L50" s="35">
        <f t="shared" si="1"/>
        <v>11.246250287294387</v>
      </c>
      <c r="M50" s="35">
        <f t="shared" si="1"/>
        <v>14.693749786019325</v>
      </c>
      <c r="N50" s="36">
        <f t="shared" si="1"/>
        <v>13.067500010728835</v>
      </c>
    </row>
    <row r="51" spans="2:14" x14ac:dyDescent="0.2">
      <c r="B51" s="2">
        <f t="shared" si="0"/>
        <v>15.579999983310699</v>
      </c>
      <c r="C51" s="2">
        <f t="shared" si="0"/>
        <v>15.921249985694885</v>
      </c>
      <c r="D51" s="2">
        <f t="shared" si="0"/>
        <v>15.049999952316284</v>
      </c>
      <c r="E51" s="2">
        <f t="shared" si="0"/>
        <v>13.719999976456165</v>
      </c>
      <c r="F51" s="2">
        <f t="shared" si="0"/>
        <v>14.60375003516674</v>
      </c>
      <c r="G51" s="2">
        <f t="shared" si="0"/>
        <v>14.750000089406967</v>
      </c>
      <c r="I51" s="37">
        <f t="shared" ref="I51:I53" si="2">B51-$H$53</f>
        <v>13.439999983310699</v>
      </c>
      <c r="J51" s="7">
        <f t="shared" si="1"/>
        <v>13.781249985694885</v>
      </c>
      <c r="K51" s="7">
        <f t="shared" si="1"/>
        <v>12.909999952316284</v>
      </c>
      <c r="L51" s="7">
        <f t="shared" si="1"/>
        <v>11.579999976456165</v>
      </c>
      <c r="M51" s="7">
        <f t="shared" si="1"/>
        <v>12.46375003516674</v>
      </c>
      <c r="N51" s="38">
        <f t="shared" si="1"/>
        <v>12.610000089406967</v>
      </c>
    </row>
    <row r="52" spans="2:14" x14ac:dyDescent="0.2">
      <c r="B52" s="2">
        <f>B45*50</f>
        <v>14.966250211000443</v>
      </c>
      <c r="C52" s="2">
        <f t="shared" si="0"/>
        <v>13.631249964237213</v>
      </c>
      <c r="D52" s="2">
        <f t="shared" si="0"/>
        <v>15.359999611973763</v>
      </c>
      <c r="E52" s="2">
        <f t="shared" si="0"/>
        <v>12.72249985486269</v>
      </c>
      <c r="F52" s="2">
        <f t="shared" si="0"/>
        <v>16.346249729394913</v>
      </c>
      <c r="G52" s="2">
        <f t="shared" si="0"/>
        <v>16.727500036358833</v>
      </c>
      <c r="I52" s="39">
        <f t="shared" si="2"/>
        <v>12.826250211000442</v>
      </c>
      <c r="J52" s="40">
        <f t="shared" si="1"/>
        <v>11.491249964237213</v>
      </c>
      <c r="K52" s="40">
        <f t="shared" si="1"/>
        <v>13.219999611973762</v>
      </c>
      <c r="L52" s="40">
        <f t="shared" si="1"/>
        <v>10.582499854862689</v>
      </c>
      <c r="M52" s="40">
        <f t="shared" si="1"/>
        <v>14.206249729394912</v>
      </c>
      <c r="N52" s="41">
        <f t="shared" si="1"/>
        <v>14.587500036358833</v>
      </c>
    </row>
    <row r="53" spans="2:14" x14ac:dyDescent="0.2">
      <c r="B53" s="2">
        <f t="shared" si="0"/>
        <v>14.030000194907188</v>
      </c>
      <c r="C53" s="2">
        <f t="shared" si="0"/>
        <v>15.998750180006027</v>
      </c>
      <c r="D53" s="2">
        <f t="shared" si="0"/>
        <v>15.753749758005142</v>
      </c>
      <c r="E53" s="2">
        <f t="shared" si="0"/>
        <v>15.433749742805958</v>
      </c>
      <c r="F53" s="2">
        <f t="shared" si="0"/>
        <v>15.515000186860561</v>
      </c>
      <c r="G53" s="2">
        <f t="shared" si="0"/>
        <v>14.933749660849571</v>
      </c>
      <c r="H53">
        <v>2.14</v>
      </c>
      <c r="I53" s="7">
        <f t="shared" si="2"/>
        <v>11.890000194907188</v>
      </c>
      <c r="J53" s="7">
        <f t="shared" si="1"/>
        <v>13.858750180006027</v>
      </c>
      <c r="K53" s="7">
        <f t="shared" si="1"/>
        <v>13.613749758005142</v>
      </c>
      <c r="L53" s="7">
        <f t="shared" si="1"/>
        <v>13.293749742805957</v>
      </c>
      <c r="M53" s="7">
        <f t="shared" si="1"/>
        <v>13.375000186860561</v>
      </c>
      <c r="N53" s="7">
        <f t="shared" si="1"/>
        <v>12.793749660849571</v>
      </c>
    </row>
    <row r="54" spans="2:14" x14ac:dyDescent="0.2">
      <c r="L54" s="8"/>
      <c r="M54" s="8"/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2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401F-4FA6-134B-805E-53715174B7F3}">
  <dimension ref="A1:O60"/>
  <sheetViews>
    <sheetView topLeftCell="A27" workbookViewId="0">
      <selection activeCell="I49" sqref="I49:N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45654</v>
      </c>
      <c r="N7" s="4"/>
      <c r="O7" s="5"/>
    </row>
    <row r="8" spans="1:15" x14ac:dyDescent="0.2">
      <c r="A8" t="s">
        <v>5</v>
      </c>
      <c r="B8" s="11" t="s">
        <v>79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80</v>
      </c>
      <c r="N28" s="4"/>
      <c r="O28" s="5"/>
    </row>
    <row r="29" spans="1:15" x14ac:dyDescent="0.2">
      <c r="N29" s="4"/>
      <c r="O29" s="5"/>
    </row>
    <row r="30" spans="1:15" x14ac:dyDescent="0.2">
      <c r="B30" t="s">
        <v>78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0.29559999704360962</v>
      </c>
      <c r="C32">
        <v>0.30180001258850098</v>
      </c>
      <c r="D32">
        <v>0.27990001440048218</v>
      </c>
      <c r="E32">
        <v>0.3093000054359436</v>
      </c>
      <c r="F32">
        <v>0.26679998636245728</v>
      </c>
      <c r="G32">
        <v>0.28270000219345093</v>
      </c>
      <c r="H32">
        <v>0.32049998641014099</v>
      </c>
      <c r="I32">
        <v>0.29080000519752502</v>
      </c>
      <c r="J32">
        <v>0.28979998826980591</v>
      </c>
      <c r="K32">
        <v>0.31869998574256897</v>
      </c>
      <c r="L32">
        <v>0.36860001087188721</v>
      </c>
      <c r="M32">
        <v>0.34400001168251038</v>
      </c>
      <c r="N32" s="4"/>
      <c r="O32" s="5"/>
    </row>
    <row r="33" spans="1:15" x14ac:dyDescent="0.2">
      <c r="A33" s="9" t="s">
        <v>26</v>
      </c>
      <c r="B33">
        <v>0.30329999327659607</v>
      </c>
      <c r="C33">
        <v>0.33100000023841858</v>
      </c>
      <c r="D33">
        <v>0.31549999117851257</v>
      </c>
      <c r="E33">
        <v>0.36939999461174011</v>
      </c>
      <c r="F33">
        <v>0.30210000276565552</v>
      </c>
      <c r="G33">
        <v>0.29960000514984131</v>
      </c>
      <c r="H33">
        <v>0.30899998545646667</v>
      </c>
      <c r="I33">
        <v>0.32330000400543213</v>
      </c>
      <c r="J33">
        <v>0.35490000247955322</v>
      </c>
      <c r="K33">
        <v>0.3190000057220459</v>
      </c>
      <c r="L33">
        <v>0.3765999972820282</v>
      </c>
      <c r="M33">
        <v>0.35210001468658447</v>
      </c>
      <c r="N33" s="4"/>
      <c r="O33" s="5"/>
    </row>
    <row r="34" spans="1:15" x14ac:dyDescent="0.2">
      <c r="A34" s="9" t="s">
        <v>27</v>
      </c>
      <c r="B34">
        <v>0.3107999861240387</v>
      </c>
      <c r="C34">
        <v>0.37639999389648438</v>
      </c>
      <c r="D34">
        <v>0.35760000348091125</v>
      </c>
      <c r="E34">
        <v>0.32919999957084656</v>
      </c>
      <c r="F34">
        <v>0.31380000710487366</v>
      </c>
      <c r="G34">
        <v>0.27630001306533813</v>
      </c>
      <c r="H34">
        <v>0.33320000767707825</v>
      </c>
      <c r="I34">
        <v>0.30809998512268066</v>
      </c>
      <c r="J34">
        <v>0.31200000643730164</v>
      </c>
      <c r="K34">
        <v>0.29139998555183411</v>
      </c>
      <c r="L34">
        <v>0.33070001006126404</v>
      </c>
      <c r="M34">
        <v>0.29030001163482666</v>
      </c>
      <c r="N34" s="4"/>
      <c r="O34" s="5"/>
    </row>
    <row r="35" spans="1:15" x14ac:dyDescent="0.2">
      <c r="A35" s="9" t="s">
        <v>28</v>
      </c>
      <c r="B35">
        <v>0.29719999432563782</v>
      </c>
      <c r="C35">
        <v>0.32730001211166382</v>
      </c>
      <c r="D35">
        <v>0.29399999976158142</v>
      </c>
      <c r="E35">
        <v>0.34099999070167542</v>
      </c>
      <c r="F35">
        <v>0.30570000410079956</v>
      </c>
      <c r="G35">
        <v>0.30939999222755432</v>
      </c>
      <c r="H35">
        <v>0.36439999938011169</v>
      </c>
      <c r="I35">
        <v>0.30889999866485596</v>
      </c>
      <c r="J35">
        <v>0.34860000014305115</v>
      </c>
      <c r="K35">
        <v>0.34760001301765442</v>
      </c>
      <c r="L35">
        <v>0.38690000772476196</v>
      </c>
      <c r="M35">
        <v>0.35010001063346863</v>
      </c>
      <c r="N35" s="4"/>
      <c r="O35" s="5"/>
    </row>
    <row r="36" spans="1:15" x14ac:dyDescent="0.2">
      <c r="A36" s="9" t="s">
        <v>29</v>
      </c>
      <c r="B36">
        <v>0.33149999380111694</v>
      </c>
      <c r="C36">
        <v>0.32929998636245728</v>
      </c>
      <c r="D36">
        <v>0.35289999842643738</v>
      </c>
      <c r="E36">
        <v>0.34369999170303345</v>
      </c>
      <c r="F36">
        <v>0.33070001006126404</v>
      </c>
      <c r="G36">
        <v>0.28220000863075256</v>
      </c>
      <c r="H36">
        <v>0.29750001430511475</v>
      </c>
      <c r="I36">
        <v>0.28650000691413879</v>
      </c>
      <c r="J36">
        <v>0.33829998970031738</v>
      </c>
      <c r="K36">
        <v>0.27810001373291016</v>
      </c>
      <c r="L36">
        <v>0.33899998664855957</v>
      </c>
      <c r="M36">
        <v>0.34869998693466187</v>
      </c>
      <c r="N36" s="4"/>
      <c r="O36" s="5"/>
    </row>
    <row r="37" spans="1:15" x14ac:dyDescent="0.2">
      <c r="A37" s="9" t="s">
        <v>30</v>
      </c>
      <c r="B37">
        <v>0.33869999647140503</v>
      </c>
      <c r="C37">
        <v>0.30840000510215759</v>
      </c>
      <c r="D37">
        <v>0.38490000367164612</v>
      </c>
      <c r="E37">
        <v>0.32670000195503235</v>
      </c>
      <c r="F37">
        <v>0.29580000042915344</v>
      </c>
      <c r="G37">
        <v>0.33199998736381531</v>
      </c>
      <c r="H37">
        <v>0.30289998650550842</v>
      </c>
      <c r="I37">
        <v>0.32890000939369202</v>
      </c>
      <c r="J37">
        <v>0.32159999012947083</v>
      </c>
      <c r="K37">
        <v>0.32940000295639038</v>
      </c>
      <c r="L37">
        <v>0.39030000567436218</v>
      </c>
      <c r="M37">
        <v>0.37239998579025269</v>
      </c>
      <c r="N37" s="4"/>
      <c r="O37" s="5"/>
    </row>
    <row r="38" spans="1:15" x14ac:dyDescent="0.2">
      <c r="A38" s="9" t="s">
        <v>31</v>
      </c>
      <c r="B38">
        <v>0.34689998626708984</v>
      </c>
      <c r="C38">
        <v>0.30849999189376831</v>
      </c>
      <c r="D38">
        <v>0.35159999132156372</v>
      </c>
      <c r="E38">
        <v>0.34099999070167542</v>
      </c>
      <c r="F38">
        <v>0.29750001430511475</v>
      </c>
      <c r="G38">
        <v>0.33779999613761902</v>
      </c>
      <c r="H38">
        <v>0.31790000200271606</v>
      </c>
      <c r="I38">
        <v>0.35649999976158142</v>
      </c>
      <c r="J38">
        <v>0.29089999198913574</v>
      </c>
      <c r="K38">
        <v>0.33169999718666077</v>
      </c>
      <c r="L38">
        <v>0.33090001344680786</v>
      </c>
      <c r="M38">
        <v>0.31380000710487366</v>
      </c>
      <c r="N38" s="4"/>
      <c r="O38" s="5"/>
    </row>
    <row r="39" spans="1:15" x14ac:dyDescent="0.2">
      <c r="A39" s="9" t="s">
        <v>32</v>
      </c>
      <c r="B39">
        <v>0.30039998888969421</v>
      </c>
      <c r="C39">
        <v>0.32800000905990601</v>
      </c>
      <c r="D39">
        <v>0.29089999198913574</v>
      </c>
      <c r="E39">
        <v>0.35159999132156372</v>
      </c>
      <c r="F39">
        <v>0.33019998669624329</v>
      </c>
      <c r="G39">
        <v>0.31650000810623169</v>
      </c>
      <c r="H39">
        <v>0.36259999871253967</v>
      </c>
      <c r="I39">
        <v>0.2971000075340271</v>
      </c>
      <c r="J39">
        <v>0.34839999675750732</v>
      </c>
      <c r="K39">
        <v>0.36000001430511475</v>
      </c>
      <c r="L39">
        <v>0.40090000629425049</v>
      </c>
      <c r="M39">
        <v>0.36939999461174011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0.30792500078678131</v>
      </c>
      <c r="C43" s="1">
        <f>AVERAGE(D32:E33)</f>
        <v>0.31852500140666962</v>
      </c>
      <c r="D43" s="1">
        <f>AVERAGE(F32:G33)</f>
        <v>0.28779999911785126</v>
      </c>
      <c r="E43" s="1">
        <f>AVERAGE(H32:I33)</f>
        <v>0.3108999952673912</v>
      </c>
      <c r="F43" s="1">
        <f>AVERAGE(J32:K33)</f>
        <v>0.3205999955534935</v>
      </c>
      <c r="G43" s="1">
        <f>AVERAGE(L32:M33)</f>
        <v>0.36032500863075256</v>
      </c>
    </row>
    <row r="44" spans="1:15" x14ac:dyDescent="0.2">
      <c r="B44" s="1">
        <f>AVERAGE(B34:C35)</f>
        <v>0.32792499661445618</v>
      </c>
      <c r="C44" s="1">
        <f>AVERAGE(D34:E35)</f>
        <v>0.33044999837875366</v>
      </c>
      <c r="D44" s="1">
        <f>AVERAGE(F34:G35)</f>
        <v>0.30130000412464142</v>
      </c>
      <c r="E44" s="1">
        <f>AVERAGE(H34:I35)</f>
        <v>0.32864999771118164</v>
      </c>
      <c r="F44" s="1">
        <f>AVERAGE(J34:K35)</f>
        <v>0.32490000128746033</v>
      </c>
      <c r="G44" s="1">
        <f>AVERAGE(L34:M35)</f>
        <v>0.33950001001358032</v>
      </c>
    </row>
    <row r="45" spans="1:15" x14ac:dyDescent="0.2">
      <c r="B45" s="1">
        <f>AVERAGE(B36:C37)</f>
        <v>0.32697499543428421</v>
      </c>
      <c r="C45" s="1">
        <f>AVERAGE(D36:E37)</f>
        <v>0.35204999893903732</v>
      </c>
      <c r="D45" s="1">
        <f>AVERAGE(F36:G37)</f>
        <v>0.31017500162124634</v>
      </c>
      <c r="E45" s="1">
        <f>AVERAGE(H36:I37)</f>
        <v>0.30395000427961349</v>
      </c>
      <c r="F45" s="1">
        <f>AVERAGE(J36:K37)</f>
        <v>0.31684999912977219</v>
      </c>
      <c r="G45" s="1">
        <f>AVERAGE(L36:M37)</f>
        <v>0.36259999126195908</v>
      </c>
    </row>
    <row r="46" spans="1:15" x14ac:dyDescent="0.2">
      <c r="B46" s="1">
        <f>AVERAGE(B38:C39)</f>
        <v>0.32094999402761459</v>
      </c>
      <c r="C46" s="1">
        <f>AVERAGE(D38:E39)</f>
        <v>0.33377499133348465</v>
      </c>
      <c r="D46" s="1">
        <f>AVERAGE(F38:G39)</f>
        <v>0.32050000131130219</v>
      </c>
      <c r="E46" s="1">
        <f>AVERAGE(H38:I39)</f>
        <v>0.33352500200271606</v>
      </c>
      <c r="F46" s="1">
        <f>AVERAGE(J38:K39)</f>
        <v>0.33275000005960464</v>
      </c>
      <c r="G46" s="1">
        <f>AVERAGE(L38:M39)</f>
        <v>0.35375000536441803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56</v>
      </c>
      <c r="J49" t="s">
        <v>57</v>
      </c>
      <c r="K49" t="s">
        <v>58</v>
      </c>
      <c r="L49" t="s">
        <v>59</v>
      </c>
      <c r="M49" t="s">
        <v>60</v>
      </c>
      <c r="N49" t="s">
        <v>61</v>
      </c>
    </row>
    <row r="50" spans="2:14" x14ac:dyDescent="0.2">
      <c r="B50" s="2">
        <f t="shared" ref="B50:G53" si="0">B43*50</f>
        <v>15.396250039339066</v>
      </c>
      <c r="C50" s="2">
        <f t="shared" si="0"/>
        <v>15.926250070333481</v>
      </c>
      <c r="D50" s="2">
        <f t="shared" si="0"/>
        <v>14.389999955892563</v>
      </c>
      <c r="E50" s="2">
        <f t="shared" si="0"/>
        <v>15.54499976336956</v>
      </c>
      <c r="F50" s="2">
        <f t="shared" si="0"/>
        <v>16.029999777674675</v>
      </c>
      <c r="G50" s="2">
        <f t="shared" si="0"/>
        <v>18.016250431537628</v>
      </c>
      <c r="I50" s="34">
        <f>B50-$H$53</f>
        <v>13.256250039339065</v>
      </c>
      <c r="J50" s="35">
        <f t="shared" ref="J50:N53" si="1">C50-$H$53</f>
        <v>13.78625007033348</v>
      </c>
      <c r="K50" s="35">
        <f t="shared" si="1"/>
        <v>12.249999955892562</v>
      </c>
      <c r="L50" s="35">
        <f t="shared" si="1"/>
        <v>13.40499976336956</v>
      </c>
      <c r="M50" s="35">
        <f t="shared" si="1"/>
        <v>13.889999777674674</v>
      </c>
      <c r="N50" s="36">
        <f t="shared" si="1"/>
        <v>15.876250431537628</v>
      </c>
    </row>
    <row r="51" spans="2:14" x14ac:dyDescent="0.2">
      <c r="B51" s="2">
        <f t="shared" si="0"/>
        <v>16.396249830722809</v>
      </c>
      <c r="C51" s="2">
        <f t="shared" si="0"/>
        <v>16.522499918937683</v>
      </c>
      <c r="D51" s="2">
        <f t="shared" si="0"/>
        <v>15.065000206232071</v>
      </c>
      <c r="E51" s="2">
        <f t="shared" si="0"/>
        <v>16.432499885559082</v>
      </c>
      <c r="F51" s="2">
        <f t="shared" si="0"/>
        <v>16.245000064373016</v>
      </c>
      <c r="G51" s="2">
        <f t="shared" si="0"/>
        <v>16.975000500679016</v>
      </c>
      <c r="I51" s="39">
        <f t="shared" ref="I51:I53" si="2">B51-$H$53</f>
        <v>14.256249830722808</v>
      </c>
      <c r="J51" s="40">
        <f t="shared" si="1"/>
        <v>14.382499918937683</v>
      </c>
      <c r="K51" s="40">
        <f t="shared" si="1"/>
        <v>12.92500020623207</v>
      </c>
      <c r="L51" s="40">
        <f t="shared" si="1"/>
        <v>14.292499885559081</v>
      </c>
      <c r="M51" s="40">
        <f t="shared" si="1"/>
        <v>14.105000064373016</v>
      </c>
      <c r="N51" s="41">
        <f t="shared" si="1"/>
        <v>14.835000500679016</v>
      </c>
    </row>
    <row r="52" spans="2:14" x14ac:dyDescent="0.2">
      <c r="B52" s="2">
        <f>B45*50</f>
        <v>16.348749771714211</v>
      </c>
      <c r="C52" s="2">
        <f t="shared" si="0"/>
        <v>17.602499946951866</v>
      </c>
      <c r="D52" s="2">
        <f t="shared" si="0"/>
        <v>15.508750081062317</v>
      </c>
      <c r="E52" s="2">
        <f t="shared" si="0"/>
        <v>15.197500213980675</v>
      </c>
      <c r="F52" s="2">
        <f t="shared" si="0"/>
        <v>15.842499956488609</v>
      </c>
      <c r="G52" s="2">
        <f t="shared" si="0"/>
        <v>18.129999563097954</v>
      </c>
      <c r="I52" s="34">
        <f t="shared" si="2"/>
        <v>14.20874977171421</v>
      </c>
      <c r="J52" s="35">
        <f t="shared" si="1"/>
        <v>15.462499946951866</v>
      </c>
      <c r="K52" s="35">
        <f t="shared" si="1"/>
        <v>13.368750081062316</v>
      </c>
      <c r="L52" s="35">
        <f t="shared" si="1"/>
        <v>13.057500213980674</v>
      </c>
      <c r="M52" s="35">
        <f t="shared" si="1"/>
        <v>13.702499956488609</v>
      </c>
      <c r="N52" s="36">
        <f t="shared" si="1"/>
        <v>15.989999563097953</v>
      </c>
    </row>
    <row r="53" spans="2:14" x14ac:dyDescent="0.2">
      <c r="B53" s="2">
        <f t="shared" si="0"/>
        <v>16.04749970138073</v>
      </c>
      <c r="C53" s="2">
        <f t="shared" si="0"/>
        <v>16.688749566674232</v>
      </c>
      <c r="D53" s="2">
        <f t="shared" si="0"/>
        <v>16.025000065565109</v>
      </c>
      <c r="E53" s="2">
        <f t="shared" si="0"/>
        <v>16.676250100135803</v>
      </c>
      <c r="F53" s="2">
        <f t="shared" si="0"/>
        <v>16.637500002980232</v>
      </c>
      <c r="G53" s="2">
        <f t="shared" si="0"/>
        <v>17.687500268220901</v>
      </c>
      <c r="H53">
        <v>2.14</v>
      </c>
      <c r="I53" s="39">
        <f t="shared" si="2"/>
        <v>13.907499701380729</v>
      </c>
      <c r="J53" s="40">
        <f t="shared" si="1"/>
        <v>14.548749566674232</v>
      </c>
      <c r="K53" s="40">
        <f t="shared" si="1"/>
        <v>13.885000065565109</v>
      </c>
      <c r="L53" s="40">
        <f t="shared" si="1"/>
        <v>14.536250100135803</v>
      </c>
      <c r="M53" s="40">
        <f t="shared" si="1"/>
        <v>14.497500002980232</v>
      </c>
      <c r="N53" s="41">
        <f t="shared" si="1"/>
        <v>15.547500268220901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2" type="noConversion"/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0423-88AD-5248-B7B2-8B0B942B443E}">
  <dimension ref="A1:O60"/>
  <sheetViews>
    <sheetView topLeftCell="A29" workbookViewId="0">
      <selection activeCell="I49" sqref="I49:N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45655</v>
      </c>
      <c r="N7" s="4"/>
      <c r="O7" s="5"/>
    </row>
    <row r="8" spans="1:15" x14ac:dyDescent="0.2">
      <c r="A8" t="s">
        <v>5</v>
      </c>
      <c r="B8" s="11" t="s">
        <v>83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84</v>
      </c>
      <c r="N28" s="4"/>
      <c r="O28" s="5"/>
    </row>
    <row r="29" spans="1:15" x14ac:dyDescent="0.2">
      <c r="N29" s="4"/>
      <c r="O29" s="5"/>
    </row>
    <row r="30" spans="1:15" x14ac:dyDescent="0.2">
      <c r="B30" t="s">
        <v>78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0.28540000319480896</v>
      </c>
      <c r="C32">
        <v>0.27649998664855957</v>
      </c>
      <c r="D32">
        <v>0.25709998607635498</v>
      </c>
      <c r="E32">
        <v>0.26460000872612</v>
      </c>
      <c r="F32">
        <v>0.29899999499320984</v>
      </c>
      <c r="G32">
        <v>0.31779998540878296</v>
      </c>
      <c r="H32">
        <v>0.27239999175071716</v>
      </c>
      <c r="I32">
        <v>0.25180000066757202</v>
      </c>
      <c r="J32">
        <v>0.28429999947547913</v>
      </c>
      <c r="K32">
        <v>0.29010000824928284</v>
      </c>
      <c r="L32">
        <v>0.29919999837875366</v>
      </c>
      <c r="M32">
        <v>0.31119999289512634</v>
      </c>
      <c r="N32" s="4"/>
      <c r="O32" s="5"/>
    </row>
    <row r="33" spans="1:15" x14ac:dyDescent="0.2">
      <c r="A33" s="9" t="s">
        <v>26</v>
      </c>
      <c r="B33">
        <v>0.26759999990463257</v>
      </c>
      <c r="C33">
        <v>0.28720000386238098</v>
      </c>
      <c r="D33">
        <v>0.27450001239776611</v>
      </c>
      <c r="E33">
        <v>0.29730001091957092</v>
      </c>
      <c r="F33">
        <v>0.29969999194145203</v>
      </c>
      <c r="G33">
        <v>0.335999995470047</v>
      </c>
      <c r="H33">
        <v>0.27689999341964722</v>
      </c>
      <c r="I33">
        <v>0.28279998898506165</v>
      </c>
      <c r="J33">
        <v>0.29760000109672546</v>
      </c>
      <c r="K33">
        <v>0.31589999794960022</v>
      </c>
      <c r="L33">
        <v>0.31270000338554382</v>
      </c>
      <c r="M33">
        <v>0.32339999079704285</v>
      </c>
      <c r="N33" s="4"/>
      <c r="O33" s="5"/>
    </row>
    <row r="34" spans="1:15" x14ac:dyDescent="0.2">
      <c r="A34" s="9" t="s">
        <v>27</v>
      </c>
      <c r="B34">
        <v>0.26060000061988831</v>
      </c>
      <c r="C34">
        <v>0.28589999675750732</v>
      </c>
      <c r="D34">
        <v>0.25940001010894775</v>
      </c>
      <c r="E34">
        <v>0.27410000562667847</v>
      </c>
      <c r="F34">
        <v>0.31990000605583191</v>
      </c>
      <c r="G34">
        <v>0.31549999117851257</v>
      </c>
      <c r="H34">
        <v>0.25339999794960022</v>
      </c>
      <c r="I34">
        <v>0.26969999074935913</v>
      </c>
      <c r="J34">
        <v>0.2955000102519989</v>
      </c>
      <c r="K34">
        <v>0.33039999008178711</v>
      </c>
      <c r="L34">
        <v>0.30270001292228699</v>
      </c>
      <c r="M34">
        <v>0.3158000111579895</v>
      </c>
      <c r="N34" s="4"/>
      <c r="O34" s="5"/>
    </row>
    <row r="35" spans="1:15" x14ac:dyDescent="0.2">
      <c r="A35" s="9" t="s">
        <v>28</v>
      </c>
      <c r="B35">
        <v>0.27939999103546143</v>
      </c>
      <c r="C35">
        <v>0.30610001087188721</v>
      </c>
      <c r="D35">
        <v>0.27959999442100525</v>
      </c>
      <c r="E35">
        <v>0.28040000796318054</v>
      </c>
      <c r="F35">
        <v>0.29330000281333923</v>
      </c>
      <c r="G35">
        <v>0.33590000867843628</v>
      </c>
      <c r="H35">
        <v>0.26679998636245728</v>
      </c>
      <c r="I35">
        <v>0.27720001339912415</v>
      </c>
      <c r="J35">
        <v>0.29429998993873596</v>
      </c>
      <c r="K35">
        <v>0.31839999556541443</v>
      </c>
      <c r="L35">
        <v>0.34589999914169312</v>
      </c>
      <c r="M35">
        <v>0.32240000367164612</v>
      </c>
      <c r="N35" s="4"/>
      <c r="O35" s="5"/>
    </row>
    <row r="36" spans="1:15" x14ac:dyDescent="0.2">
      <c r="A36" s="9" t="s">
        <v>29</v>
      </c>
      <c r="B36">
        <v>0.27489998936653137</v>
      </c>
      <c r="C36">
        <v>0.30570000410079956</v>
      </c>
      <c r="D36">
        <v>0.26600000262260437</v>
      </c>
      <c r="E36">
        <v>0.27210000157356262</v>
      </c>
      <c r="F36">
        <v>0.30579999089241028</v>
      </c>
      <c r="G36">
        <v>0.3010999858379364</v>
      </c>
      <c r="H36">
        <v>0.26030001044273376</v>
      </c>
      <c r="I36">
        <v>0.25580000877380371</v>
      </c>
      <c r="J36">
        <v>0.29490000009536743</v>
      </c>
      <c r="K36">
        <v>0.32220000028610229</v>
      </c>
      <c r="L36">
        <v>0.32940000295639038</v>
      </c>
      <c r="M36">
        <v>0.32859998941421509</v>
      </c>
      <c r="N36" s="4"/>
      <c r="O36" s="5"/>
    </row>
    <row r="37" spans="1:15" x14ac:dyDescent="0.2">
      <c r="A37" s="9" t="s">
        <v>30</v>
      </c>
      <c r="B37">
        <v>0.28009998798370361</v>
      </c>
      <c r="C37">
        <v>0.29330000281333923</v>
      </c>
      <c r="D37">
        <v>0.28470000624656677</v>
      </c>
      <c r="E37">
        <v>0.28029999136924744</v>
      </c>
      <c r="F37">
        <v>0.30219998955726624</v>
      </c>
      <c r="G37">
        <v>0.31749999523162842</v>
      </c>
      <c r="H37">
        <v>0.26069998741149902</v>
      </c>
      <c r="I37">
        <v>0.27599999308586121</v>
      </c>
      <c r="J37">
        <v>0.2888999879360199</v>
      </c>
      <c r="K37">
        <v>0.30989998579025269</v>
      </c>
      <c r="L37">
        <v>0.30809998512268066</v>
      </c>
      <c r="M37">
        <v>0.33100000023841858</v>
      </c>
      <c r="N37" s="4"/>
      <c r="O37" s="5"/>
    </row>
    <row r="38" spans="1:15" x14ac:dyDescent="0.2">
      <c r="A38" s="9" t="s">
        <v>31</v>
      </c>
      <c r="B38">
        <v>0.27219998836517334</v>
      </c>
      <c r="C38">
        <v>0.28600001335144043</v>
      </c>
      <c r="D38">
        <v>0.28990000486373901</v>
      </c>
      <c r="E38">
        <v>0.28349998593330383</v>
      </c>
      <c r="F38">
        <v>0.27120000123977661</v>
      </c>
      <c r="G38">
        <v>0.28380000591278076</v>
      </c>
      <c r="H38">
        <v>0.26739999651908875</v>
      </c>
      <c r="I38">
        <v>0.27880001068115234</v>
      </c>
      <c r="J38">
        <v>0.27059999108314514</v>
      </c>
      <c r="K38">
        <v>0.28369998931884766</v>
      </c>
      <c r="L38">
        <v>0.27930000424385071</v>
      </c>
      <c r="M38">
        <v>0.27910000085830688</v>
      </c>
      <c r="N38" s="4"/>
      <c r="O38" s="5"/>
    </row>
    <row r="39" spans="1:15" x14ac:dyDescent="0.2">
      <c r="A39" s="9" t="s">
        <v>32</v>
      </c>
      <c r="B39">
        <v>0.31220000982284546</v>
      </c>
      <c r="C39">
        <v>0.27739998698234558</v>
      </c>
      <c r="D39">
        <v>0.29879999160766602</v>
      </c>
      <c r="E39">
        <v>0.29030001163482666</v>
      </c>
      <c r="F39">
        <v>0.28700000047683716</v>
      </c>
      <c r="G39">
        <v>0.30189999938011169</v>
      </c>
      <c r="H39">
        <v>0.26249998807907104</v>
      </c>
      <c r="I39">
        <v>0.29210001230239868</v>
      </c>
      <c r="J39">
        <v>0.27889999747276306</v>
      </c>
      <c r="K39">
        <v>0.28870001435279846</v>
      </c>
      <c r="L39">
        <v>0.28429999947547913</v>
      </c>
      <c r="M39">
        <v>0.34389999508857727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0.27917499840259552</v>
      </c>
      <c r="C43" s="1">
        <f>AVERAGE(D32:E33)</f>
        <v>0.273375004529953</v>
      </c>
      <c r="D43" s="1">
        <f>AVERAGE(F32:G33)</f>
        <v>0.31312499195337296</v>
      </c>
      <c r="E43" s="1">
        <f>AVERAGE(H32:I33)</f>
        <v>0.27097499370574951</v>
      </c>
      <c r="F43" s="1">
        <f>AVERAGE(J32:K33)</f>
        <v>0.29697500169277191</v>
      </c>
      <c r="G43" s="1">
        <f>AVERAGE(L32:M33)</f>
        <v>0.31162499636411667</v>
      </c>
    </row>
    <row r="44" spans="1:15" x14ac:dyDescent="0.2">
      <c r="B44" s="1">
        <f>AVERAGE(B34:C35)</f>
        <v>0.28299999982118607</v>
      </c>
      <c r="C44" s="1">
        <f>AVERAGE(D34:E35)</f>
        <v>0.273375004529953</v>
      </c>
      <c r="D44" s="1">
        <f>AVERAGE(F34:G35)</f>
        <v>0.31615000218153</v>
      </c>
      <c r="E44" s="1">
        <f>AVERAGE(H34:I35)</f>
        <v>0.26677499711513519</v>
      </c>
      <c r="F44" s="1">
        <f>AVERAGE(J34:K35)</f>
        <v>0.3096499964594841</v>
      </c>
      <c r="G44" s="1">
        <f>AVERAGE(L34:M35)</f>
        <v>0.32170000672340393</v>
      </c>
    </row>
    <row r="45" spans="1:15" x14ac:dyDescent="0.2">
      <c r="B45" s="1">
        <f>AVERAGE(B36:C37)</f>
        <v>0.28849999606609344</v>
      </c>
      <c r="C45" s="1">
        <f>AVERAGE(D36:E37)</f>
        <v>0.2757750004529953</v>
      </c>
      <c r="D45" s="1">
        <f>AVERAGE(F36:G37)</f>
        <v>0.30664999037981033</v>
      </c>
      <c r="E45" s="1">
        <f>AVERAGE(H36:I37)</f>
        <v>0.26319999992847443</v>
      </c>
      <c r="F45" s="1">
        <f>AVERAGE(J36:K37)</f>
        <v>0.30397499352693558</v>
      </c>
      <c r="G45" s="1">
        <f>AVERAGE(L36:M37)</f>
        <v>0.32427499443292618</v>
      </c>
    </row>
    <row r="46" spans="1:15" x14ac:dyDescent="0.2">
      <c r="B46" s="1">
        <f>AVERAGE(B38:C39)</f>
        <v>0.2869499996304512</v>
      </c>
      <c r="C46" s="1">
        <f>AVERAGE(D38:E39)</f>
        <v>0.29062499850988388</v>
      </c>
      <c r="D46" s="1">
        <f>AVERAGE(F38:G39)</f>
        <v>0.28597500175237656</v>
      </c>
      <c r="E46" s="1">
        <f>AVERAGE(H38:I39)</f>
        <v>0.2752000018954277</v>
      </c>
      <c r="F46" s="1">
        <f>AVERAGE(J38:K39)</f>
        <v>0.28047499805688858</v>
      </c>
      <c r="G46" s="1">
        <f>AVERAGE(L38:M39)</f>
        <v>0.2966499999165535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70</v>
      </c>
      <c r="J49" t="s">
        <v>50</v>
      </c>
      <c r="K49" t="s">
        <v>51</v>
      </c>
      <c r="L49" t="s">
        <v>52</v>
      </c>
      <c r="M49" t="s">
        <v>53</v>
      </c>
      <c r="N49" t="s">
        <v>54</v>
      </c>
    </row>
    <row r="50" spans="2:14" x14ac:dyDescent="0.2">
      <c r="B50" s="2">
        <f t="shared" ref="B50:G53" si="0">B43*50</f>
        <v>13.958749920129776</v>
      </c>
      <c r="C50" s="2">
        <f t="shared" si="0"/>
        <v>13.66875022649765</v>
      </c>
      <c r="D50" s="2">
        <f t="shared" si="0"/>
        <v>15.656249597668648</v>
      </c>
      <c r="E50" s="2">
        <f t="shared" si="0"/>
        <v>13.548749685287476</v>
      </c>
      <c r="F50" s="2">
        <f t="shared" si="0"/>
        <v>14.848750084638596</v>
      </c>
      <c r="G50" s="2">
        <f t="shared" si="0"/>
        <v>15.581249818205833</v>
      </c>
      <c r="I50" s="7">
        <f>B50-$H$53</f>
        <v>11.818749920129775</v>
      </c>
      <c r="J50" s="7">
        <f t="shared" ref="J50:N53" si="1">C50-$H$53</f>
        <v>11.52875022649765</v>
      </c>
      <c r="K50" s="7">
        <f t="shared" si="1"/>
        <v>13.516249597668647</v>
      </c>
      <c r="L50" s="7">
        <f t="shared" si="1"/>
        <v>11.408749685287475</v>
      </c>
      <c r="M50" s="7">
        <f t="shared" si="1"/>
        <v>12.708750084638595</v>
      </c>
      <c r="N50" s="7">
        <f t="shared" si="1"/>
        <v>13.441249818205833</v>
      </c>
    </row>
    <row r="51" spans="2:14" x14ac:dyDescent="0.2">
      <c r="B51" s="2">
        <f t="shared" si="0"/>
        <v>14.149999991059303</v>
      </c>
      <c r="C51" s="2">
        <f t="shared" si="0"/>
        <v>13.66875022649765</v>
      </c>
      <c r="D51" s="2">
        <f t="shared" si="0"/>
        <v>15.8075001090765</v>
      </c>
      <c r="E51" s="2">
        <f t="shared" si="0"/>
        <v>13.33874985575676</v>
      </c>
      <c r="F51" s="2">
        <f t="shared" si="0"/>
        <v>15.482499822974205</v>
      </c>
      <c r="G51" s="2">
        <f t="shared" si="0"/>
        <v>16.085000336170197</v>
      </c>
      <c r="I51" s="7">
        <f t="shared" ref="I51:I53" si="2">B51-$H$53</f>
        <v>12.009999991059303</v>
      </c>
      <c r="J51" s="7">
        <f t="shared" si="1"/>
        <v>11.52875022649765</v>
      </c>
      <c r="K51" s="7">
        <f t="shared" si="1"/>
        <v>13.667500109076499</v>
      </c>
      <c r="L51" s="7">
        <f t="shared" si="1"/>
        <v>11.198749855756759</v>
      </c>
      <c r="M51" s="7">
        <f t="shared" si="1"/>
        <v>13.342499822974204</v>
      </c>
      <c r="N51" s="7">
        <f t="shared" si="1"/>
        <v>13.945000336170196</v>
      </c>
    </row>
    <row r="52" spans="2:14" x14ac:dyDescent="0.2">
      <c r="B52" s="2">
        <f t="shared" si="0"/>
        <v>14.424999803304672</v>
      </c>
      <c r="C52" s="2">
        <f t="shared" si="0"/>
        <v>13.788750022649765</v>
      </c>
      <c r="D52" s="2">
        <f t="shared" si="0"/>
        <v>15.332499518990517</v>
      </c>
      <c r="E52" s="2">
        <f t="shared" si="0"/>
        <v>13.159999996423721</v>
      </c>
      <c r="F52" s="2">
        <f t="shared" si="0"/>
        <v>15.198749676346779</v>
      </c>
      <c r="G52" s="2">
        <f t="shared" si="0"/>
        <v>16.213749721646309</v>
      </c>
      <c r="I52" s="7">
        <f t="shared" si="2"/>
        <v>12.284999803304672</v>
      </c>
      <c r="J52" s="7">
        <f t="shared" si="1"/>
        <v>11.648750022649764</v>
      </c>
      <c r="K52" s="7">
        <f t="shared" si="1"/>
        <v>13.192499518990516</v>
      </c>
      <c r="L52" s="7">
        <f t="shared" si="1"/>
        <v>11.019999996423721</v>
      </c>
      <c r="M52" s="7">
        <f t="shared" si="1"/>
        <v>13.058749676346778</v>
      </c>
      <c r="N52" s="7">
        <f t="shared" si="1"/>
        <v>14.073749721646308</v>
      </c>
    </row>
    <row r="53" spans="2:14" x14ac:dyDescent="0.2">
      <c r="B53" s="2">
        <f t="shared" si="0"/>
        <v>14.34749998152256</v>
      </c>
      <c r="C53" s="2">
        <f t="shared" si="0"/>
        <v>14.531249925494194</v>
      </c>
      <c r="D53" s="2">
        <f t="shared" si="0"/>
        <v>14.298750087618828</v>
      </c>
      <c r="E53" s="2">
        <f t="shared" si="0"/>
        <v>13.760000094771385</v>
      </c>
      <c r="F53" s="2">
        <f t="shared" si="0"/>
        <v>14.023749902844429</v>
      </c>
      <c r="G53" s="2">
        <f t="shared" si="0"/>
        <v>14.832499995827675</v>
      </c>
      <c r="H53">
        <v>2.14</v>
      </c>
      <c r="I53" s="7">
        <f t="shared" si="2"/>
        <v>12.20749998152256</v>
      </c>
      <c r="J53" s="7">
        <f t="shared" si="1"/>
        <v>12.391249925494193</v>
      </c>
      <c r="K53" s="7">
        <f t="shared" si="1"/>
        <v>12.158750087618827</v>
      </c>
      <c r="L53" s="7">
        <f t="shared" si="1"/>
        <v>11.620000094771385</v>
      </c>
      <c r="M53" s="7">
        <f t="shared" si="1"/>
        <v>11.883749902844428</v>
      </c>
      <c r="N53" s="7">
        <f t="shared" si="1"/>
        <v>12.692499995827674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6EB5-E53B-314E-9D93-495AA00AA4C3}">
  <dimension ref="A1:O60"/>
  <sheetViews>
    <sheetView topLeftCell="A29" workbookViewId="0">
      <selection activeCell="I49" sqref="I49:N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45655</v>
      </c>
      <c r="N7" s="4"/>
      <c r="O7" s="5"/>
    </row>
    <row r="8" spans="1:15" x14ac:dyDescent="0.2">
      <c r="A8" t="s">
        <v>5</v>
      </c>
      <c r="B8" s="11" t="s">
        <v>85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86</v>
      </c>
      <c r="N28" s="4"/>
      <c r="O28" s="5"/>
    </row>
    <row r="29" spans="1:15" x14ac:dyDescent="0.2">
      <c r="N29" s="4"/>
      <c r="O29" s="5"/>
    </row>
    <row r="30" spans="1:15" x14ac:dyDescent="0.2">
      <c r="B30" t="s">
        <v>78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0.33539998531341553</v>
      </c>
      <c r="C32">
        <v>0.36809998750686646</v>
      </c>
      <c r="D32">
        <v>0.38220000267028809</v>
      </c>
      <c r="E32">
        <v>0.35280001163482666</v>
      </c>
      <c r="F32">
        <v>0.33000001311302185</v>
      </c>
      <c r="G32">
        <v>0.34419998526573181</v>
      </c>
      <c r="H32">
        <v>0.36919999122619629</v>
      </c>
      <c r="I32">
        <v>0.34760001301765442</v>
      </c>
      <c r="J32">
        <v>0.34060001373291016</v>
      </c>
      <c r="K32">
        <v>0.34160000085830688</v>
      </c>
      <c r="L32">
        <v>0.38319998979568481</v>
      </c>
      <c r="M32">
        <v>0.38629999756813049</v>
      </c>
      <c r="N32" s="4"/>
      <c r="O32" s="5"/>
    </row>
    <row r="33" spans="1:15" x14ac:dyDescent="0.2">
      <c r="A33" s="9" t="s">
        <v>26</v>
      </c>
      <c r="B33">
        <v>0.35890001058578491</v>
      </c>
      <c r="C33">
        <v>0.36179998517036438</v>
      </c>
      <c r="D33">
        <v>0.35089999437332153</v>
      </c>
      <c r="E33">
        <v>0.35559999942779541</v>
      </c>
      <c r="F33">
        <v>0.31889998912811279</v>
      </c>
      <c r="G33">
        <v>0.32940000295639038</v>
      </c>
      <c r="H33">
        <v>0.34880000352859497</v>
      </c>
      <c r="I33">
        <v>0.32640001177787781</v>
      </c>
      <c r="J33">
        <v>0.3497999906539917</v>
      </c>
      <c r="K33">
        <v>0.3312000036239624</v>
      </c>
      <c r="L33">
        <v>0.43720000982284546</v>
      </c>
      <c r="M33">
        <v>0.36100000143051147</v>
      </c>
      <c r="N33" s="4"/>
      <c r="O33" s="5"/>
    </row>
    <row r="34" spans="1:15" x14ac:dyDescent="0.2">
      <c r="A34" s="9" t="s">
        <v>27</v>
      </c>
      <c r="B34">
        <v>0.35899999737739563</v>
      </c>
      <c r="C34">
        <v>0.32220000028610229</v>
      </c>
      <c r="D34">
        <v>0.45930001139640808</v>
      </c>
      <c r="E34">
        <v>0.34709998965263367</v>
      </c>
      <c r="F34">
        <v>0.35389998555183411</v>
      </c>
      <c r="G34">
        <v>0.32690000534057617</v>
      </c>
      <c r="H34">
        <v>0.30169999599456787</v>
      </c>
      <c r="I34">
        <v>0.35229998826980591</v>
      </c>
      <c r="J34">
        <v>0.36390000581741333</v>
      </c>
      <c r="K34">
        <v>0.35210001468658447</v>
      </c>
      <c r="L34">
        <v>0.38440001010894775</v>
      </c>
      <c r="M34">
        <v>0.34360000491142273</v>
      </c>
      <c r="N34" s="4"/>
      <c r="O34" s="5"/>
    </row>
    <row r="35" spans="1:15" x14ac:dyDescent="0.2">
      <c r="A35" s="9" t="s">
        <v>28</v>
      </c>
      <c r="B35">
        <v>0.3499000072479248</v>
      </c>
      <c r="C35">
        <v>0.33590000867843628</v>
      </c>
      <c r="D35">
        <v>0.3296000063419342</v>
      </c>
      <c r="E35">
        <v>0.34319999814033508</v>
      </c>
      <c r="F35">
        <v>0.34909999370574951</v>
      </c>
      <c r="G35">
        <v>0.30370000004768372</v>
      </c>
      <c r="H35">
        <v>0.34209999442100525</v>
      </c>
      <c r="I35">
        <v>0.3239000141620636</v>
      </c>
      <c r="J35">
        <v>0.37709999084472656</v>
      </c>
      <c r="K35">
        <v>0.35289999842643738</v>
      </c>
      <c r="L35">
        <v>0.39230000972747803</v>
      </c>
      <c r="M35">
        <v>0.39320001006126404</v>
      </c>
      <c r="N35" s="4"/>
      <c r="O35" s="5"/>
    </row>
    <row r="36" spans="1:15" x14ac:dyDescent="0.2">
      <c r="A36" s="9" t="s">
        <v>29</v>
      </c>
      <c r="B36">
        <v>0.37059998512268066</v>
      </c>
      <c r="C36">
        <v>0.36959999799728394</v>
      </c>
      <c r="D36">
        <v>0.33050000667572021</v>
      </c>
      <c r="E36">
        <v>0.35690000653266907</v>
      </c>
      <c r="F36">
        <v>0.32229998707771301</v>
      </c>
      <c r="G36">
        <v>0.30399999022483826</v>
      </c>
      <c r="H36">
        <v>0.33340001106262207</v>
      </c>
      <c r="I36">
        <v>0.34720000624656677</v>
      </c>
      <c r="J36">
        <v>0.35760000348091125</v>
      </c>
      <c r="K36">
        <v>0.36579999327659607</v>
      </c>
      <c r="L36">
        <v>0.41990000009536743</v>
      </c>
      <c r="M36">
        <v>0.40580001473426819</v>
      </c>
      <c r="N36" s="4"/>
      <c r="O36" s="5"/>
    </row>
    <row r="37" spans="1:15" x14ac:dyDescent="0.2">
      <c r="A37" s="9" t="s">
        <v>30</v>
      </c>
      <c r="B37">
        <v>0.3619999885559082</v>
      </c>
      <c r="C37">
        <v>0.31859999895095825</v>
      </c>
      <c r="D37">
        <v>0.36349999904632568</v>
      </c>
      <c r="E37">
        <v>0.34679999947547913</v>
      </c>
      <c r="F37">
        <v>0.35330000519752502</v>
      </c>
      <c r="G37">
        <v>0.29660001397132874</v>
      </c>
      <c r="H37">
        <v>0.35370001196861267</v>
      </c>
      <c r="I37">
        <v>0.34970000386238098</v>
      </c>
      <c r="J37">
        <v>0.39879998564720154</v>
      </c>
      <c r="K37">
        <v>0.31920000910758972</v>
      </c>
      <c r="L37">
        <v>0.41769999265670776</v>
      </c>
      <c r="M37">
        <v>0.37709999084472656</v>
      </c>
      <c r="N37" s="4"/>
      <c r="O37" s="5"/>
    </row>
    <row r="38" spans="1:15" x14ac:dyDescent="0.2">
      <c r="A38" s="9" t="s">
        <v>31</v>
      </c>
      <c r="B38">
        <v>0.32449999451637268</v>
      </c>
      <c r="C38">
        <v>0.32109999656677246</v>
      </c>
      <c r="D38">
        <v>0.38319998979568481</v>
      </c>
      <c r="E38">
        <v>0.33910000324249268</v>
      </c>
      <c r="F38">
        <v>0.3190000057220459</v>
      </c>
      <c r="G38">
        <v>0.34259998798370361</v>
      </c>
      <c r="H38">
        <v>0.39289999008178711</v>
      </c>
      <c r="I38">
        <v>0.3822999894618988</v>
      </c>
      <c r="J38">
        <v>0.33939999341964722</v>
      </c>
      <c r="K38">
        <v>0.38899999856948853</v>
      </c>
      <c r="L38">
        <v>0.42950001358985901</v>
      </c>
      <c r="M38">
        <v>0.38260000944137573</v>
      </c>
      <c r="N38" s="4"/>
      <c r="O38" s="5"/>
    </row>
    <row r="39" spans="1:15" x14ac:dyDescent="0.2">
      <c r="A39" s="9" t="s">
        <v>32</v>
      </c>
      <c r="B39">
        <v>0.29800000786781311</v>
      </c>
      <c r="C39">
        <v>0.3239000141620636</v>
      </c>
      <c r="D39">
        <v>0.31700000166893005</v>
      </c>
      <c r="E39">
        <v>0.36660000681877136</v>
      </c>
      <c r="F39">
        <v>0.35649999976158142</v>
      </c>
      <c r="G39">
        <v>0.34099999070167542</v>
      </c>
      <c r="H39">
        <v>0.37950000166893005</v>
      </c>
      <c r="I39">
        <v>0.35479998588562012</v>
      </c>
      <c r="J39">
        <v>0.36840000748634338</v>
      </c>
      <c r="K39">
        <v>0.38809999823570251</v>
      </c>
      <c r="L39">
        <v>0.3903999924659729</v>
      </c>
      <c r="M39">
        <v>0.36980000138282776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0.35604999214410782</v>
      </c>
      <c r="C43" s="1">
        <f>AVERAGE(D32:E33)</f>
        <v>0.36037500202655792</v>
      </c>
      <c r="D43" s="1">
        <f>AVERAGE(F32:G33)</f>
        <v>0.33062499761581421</v>
      </c>
      <c r="E43" s="1">
        <f>AVERAGE(H32:I33)</f>
        <v>0.34800000488758087</v>
      </c>
      <c r="F43" s="1">
        <f>AVERAGE(J32:K33)</f>
        <v>0.34080000221729279</v>
      </c>
      <c r="G43" s="1">
        <f>AVERAGE(L32:M33)</f>
        <v>0.39192499965429306</v>
      </c>
    </row>
    <row r="44" spans="1:15" x14ac:dyDescent="0.2">
      <c r="B44" s="1">
        <f>AVERAGE(B34:C35)</f>
        <v>0.34175000339746475</v>
      </c>
      <c r="C44" s="1">
        <f>AVERAGE(D34:E35)</f>
        <v>0.36980000138282776</v>
      </c>
      <c r="D44" s="1">
        <f>AVERAGE(F34:G35)</f>
        <v>0.33339999616146088</v>
      </c>
      <c r="E44" s="1">
        <f>AVERAGE(H34:I35)</f>
        <v>0.32999999821186066</v>
      </c>
      <c r="F44" s="1">
        <f>AVERAGE(J34:K35)</f>
        <v>0.36150000244379044</v>
      </c>
      <c r="G44" s="1">
        <f>AVERAGE(L34:M35)</f>
        <v>0.37837500870227814</v>
      </c>
    </row>
    <row r="45" spans="1:15" x14ac:dyDescent="0.2">
      <c r="B45" s="1">
        <f>AVERAGE(B36:C37)</f>
        <v>0.35519999265670776</v>
      </c>
      <c r="C45" s="1">
        <f>AVERAGE(D36:E37)</f>
        <v>0.34942500293254852</v>
      </c>
      <c r="D45" s="1">
        <f>AVERAGE(F36:G37)</f>
        <v>0.31904999911785126</v>
      </c>
      <c r="E45" s="1">
        <f>AVERAGE(H36:I37)</f>
        <v>0.34600000828504562</v>
      </c>
      <c r="F45" s="1">
        <f>AVERAGE(J36:K37)</f>
        <v>0.36034999787807465</v>
      </c>
      <c r="G45" s="1">
        <f>AVERAGE(L36:M37)</f>
        <v>0.40512499958276749</v>
      </c>
    </row>
    <row r="46" spans="1:15" x14ac:dyDescent="0.2">
      <c r="B46" s="1">
        <f>AVERAGE(B38:C39)</f>
        <v>0.31687500327825546</v>
      </c>
      <c r="C46" s="1">
        <f>AVERAGE(D38:E39)</f>
        <v>0.35147500038146973</v>
      </c>
      <c r="D46" s="1">
        <f>AVERAGE(F38:G39)</f>
        <v>0.33977499604225159</v>
      </c>
      <c r="E46" s="1">
        <f>AVERAGE(H38:I39)</f>
        <v>0.37737499177455902</v>
      </c>
      <c r="F46" s="1">
        <f>AVERAGE(J38:K39)</f>
        <v>0.37122499942779541</v>
      </c>
      <c r="G46" s="1">
        <f>AVERAGE(L38:M39)</f>
        <v>0.39307500422000885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56</v>
      </c>
      <c r="J49" t="s">
        <v>57</v>
      </c>
      <c r="K49" t="s">
        <v>58</v>
      </c>
      <c r="L49" t="s">
        <v>59</v>
      </c>
      <c r="M49" t="s">
        <v>60</v>
      </c>
      <c r="N49" t="s">
        <v>61</v>
      </c>
    </row>
    <row r="50" spans="2:14" x14ac:dyDescent="0.2">
      <c r="B50" s="2">
        <f t="shared" ref="B50:G53" si="0">B43*50</f>
        <v>17.802499607205391</v>
      </c>
      <c r="C50" s="2">
        <f t="shared" si="0"/>
        <v>18.018750101327896</v>
      </c>
      <c r="D50" s="2">
        <f t="shared" si="0"/>
        <v>16.53124988079071</v>
      </c>
      <c r="E50" s="2">
        <f t="shared" si="0"/>
        <v>17.400000244379044</v>
      </c>
      <c r="F50" s="2">
        <f t="shared" si="0"/>
        <v>17.040000110864639</v>
      </c>
      <c r="G50" s="2">
        <f t="shared" si="0"/>
        <v>19.596249982714653</v>
      </c>
      <c r="I50" s="34">
        <f>B50-$H$53</f>
        <v>15.66249960720539</v>
      </c>
      <c r="J50" s="35">
        <f t="shared" ref="J50:N53" si="1">C50-$H$53</f>
        <v>15.878750101327896</v>
      </c>
      <c r="K50" s="35">
        <f t="shared" si="1"/>
        <v>14.39124988079071</v>
      </c>
      <c r="L50" s="35">
        <f t="shared" si="1"/>
        <v>15.260000244379043</v>
      </c>
      <c r="M50" s="35">
        <f t="shared" si="1"/>
        <v>14.900000110864639</v>
      </c>
      <c r="N50" s="36">
        <f t="shared" si="1"/>
        <v>17.456249982714652</v>
      </c>
    </row>
    <row r="51" spans="2:14" x14ac:dyDescent="0.2">
      <c r="B51" s="2">
        <f t="shared" si="0"/>
        <v>17.087500169873238</v>
      </c>
      <c r="C51" s="2">
        <f t="shared" si="0"/>
        <v>18.490000069141388</v>
      </c>
      <c r="D51" s="2">
        <f t="shared" si="0"/>
        <v>16.669999808073044</v>
      </c>
      <c r="E51" s="2">
        <f t="shared" si="0"/>
        <v>16.499999910593033</v>
      </c>
      <c r="F51" s="2">
        <f t="shared" si="0"/>
        <v>18.075000122189522</v>
      </c>
      <c r="G51" s="2">
        <f t="shared" si="0"/>
        <v>18.918750435113907</v>
      </c>
      <c r="I51" s="37">
        <f t="shared" ref="I51:I53" si="2">B51-$H$53</f>
        <v>14.947500169873237</v>
      </c>
      <c r="J51" s="7">
        <f t="shared" si="1"/>
        <v>16.350000069141387</v>
      </c>
      <c r="K51" s="7">
        <f t="shared" si="1"/>
        <v>14.529999808073043</v>
      </c>
      <c r="L51" s="7">
        <f t="shared" si="1"/>
        <v>14.359999910593032</v>
      </c>
      <c r="M51" s="7">
        <f t="shared" si="1"/>
        <v>15.935000122189521</v>
      </c>
      <c r="N51" s="38">
        <f t="shared" si="1"/>
        <v>16.778750435113906</v>
      </c>
    </row>
    <row r="52" spans="2:14" x14ac:dyDescent="0.2">
      <c r="B52" s="2">
        <f>B45*50</f>
        <v>17.759999632835388</v>
      </c>
      <c r="C52" s="2">
        <f t="shared" si="0"/>
        <v>17.471250146627426</v>
      </c>
      <c r="D52" s="2">
        <f t="shared" si="0"/>
        <v>15.952499955892563</v>
      </c>
      <c r="E52" s="2">
        <f t="shared" si="0"/>
        <v>17.300000414252281</v>
      </c>
      <c r="F52" s="2">
        <f t="shared" si="0"/>
        <v>18.017499893903732</v>
      </c>
      <c r="G52" s="2">
        <f t="shared" si="0"/>
        <v>20.256249979138374</v>
      </c>
      <c r="I52" s="39">
        <f t="shared" si="2"/>
        <v>15.619999632835388</v>
      </c>
      <c r="J52" s="40">
        <f t="shared" si="1"/>
        <v>15.331250146627426</v>
      </c>
      <c r="K52" s="40">
        <f t="shared" si="1"/>
        <v>13.812499955892562</v>
      </c>
      <c r="L52" s="40">
        <f t="shared" si="1"/>
        <v>15.160000414252281</v>
      </c>
      <c r="M52" s="40">
        <f t="shared" si="1"/>
        <v>15.877499893903732</v>
      </c>
      <c r="N52" s="41">
        <f t="shared" si="1"/>
        <v>18.116249979138374</v>
      </c>
    </row>
    <row r="53" spans="2:14" x14ac:dyDescent="0.2">
      <c r="B53" s="2">
        <f t="shared" si="0"/>
        <v>15.843750163912773</v>
      </c>
      <c r="C53" s="2">
        <f t="shared" si="0"/>
        <v>17.573750019073486</v>
      </c>
      <c r="D53" s="2">
        <f t="shared" si="0"/>
        <v>16.988749802112579</v>
      </c>
      <c r="E53" s="2">
        <f t="shared" si="0"/>
        <v>18.868749588727951</v>
      </c>
      <c r="F53" s="2">
        <f t="shared" si="0"/>
        <v>18.561249971389771</v>
      </c>
      <c r="G53" s="2">
        <f t="shared" si="0"/>
        <v>19.653750211000443</v>
      </c>
      <c r="H53">
        <v>2.14</v>
      </c>
      <c r="I53" s="7">
        <f t="shared" si="2"/>
        <v>13.703750163912773</v>
      </c>
      <c r="J53" s="7">
        <f t="shared" si="1"/>
        <v>15.433750019073486</v>
      </c>
      <c r="K53" s="7">
        <f t="shared" si="1"/>
        <v>14.848749802112579</v>
      </c>
      <c r="L53" s="7">
        <f t="shared" si="1"/>
        <v>16.72874958872795</v>
      </c>
      <c r="M53" s="7">
        <f t="shared" si="1"/>
        <v>16.42124997138977</v>
      </c>
      <c r="N53" s="7">
        <f t="shared" si="1"/>
        <v>17.513750211000442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C253-25E4-E048-AEB6-7748809829ED}">
  <dimension ref="A1:O60"/>
  <sheetViews>
    <sheetView topLeftCell="A30" workbookViewId="0">
      <selection activeCell="I49" sqref="I49:N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45656</v>
      </c>
      <c r="N7" s="4"/>
      <c r="O7" s="5"/>
    </row>
    <row r="8" spans="1:15" x14ac:dyDescent="0.2">
      <c r="A8" t="s">
        <v>5</v>
      </c>
      <c r="B8" s="11" t="s">
        <v>87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66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88</v>
      </c>
      <c r="N28" s="4"/>
      <c r="O28" s="5"/>
    </row>
    <row r="29" spans="1:15" x14ac:dyDescent="0.2">
      <c r="N29" s="4"/>
      <c r="O29" s="5"/>
    </row>
    <row r="30" spans="1:15" x14ac:dyDescent="0.2">
      <c r="B30" t="s">
        <v>89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0.28760001063346863</v>
      </c>
      <c r="C32">
        <v>0.28040000796318054</v>
      </c>
      <c r="D32">
        <v>0.2833000123500824</v>
      </c>
      <c r="E32">
        <v>0.29850000143051147</v>
      </c>
      <c r="F32">
        <v>0.3052000105381012</v>
      </c>
      <c r="G32">
        <v>0.31180000305175781</v>
      </c>
      <c r="H32">
        <v>0.22409999370574951</v>
      </c>
      <c r="I32">
        <v>0.24179999530315399</v>
      </c>
      <c r="J32">
        <v>0.2784000039100647</v>
      </c>
      <c r="K32">
        <v>0.30559998750686646</v>
      </c>
      <c r="L32">
        <v>0.29370000958442688</v>
      </c>
      <c r="M32">
        <v>0.30500000715255737</v>
      </c>
      <c r="N32" s="4"/>
      <c r="O32" s="5"/>
    </row>
    <row r="33" spans="1:15" x14ac:dyDescent="0.2">
      <c r="A33" s="9" t="s">
        <v>26</v>
      </c>
      <c r="B33">
        <v>0.2904999852180481</v>
      </c>
      <c r="C33">
        <v>0.29929998517036438</v>
      </c>
      <c r="D33">
        <v>0.29330000281333923</v>
      </c>
      <c r="E33">
        <v>0.29429998993873596</v>
      </c>
      <c r="F33">
        <v>0.3158000111579895</v>
      </c>
      <c r="G33">
        <v>0.32760000228881836</v>
      </c>
      <c r="H33">
        <v>0.23399999737739563</v>
      </c>
      <c r="I33">
        <v>0.23739999532699585</v>
      </c>
      <c r="J33">
        <v>0.3059999942779541</v>
      </c>
      <c r="K33">
        <v>0.29409998655319214</v>
      </c>
      <c r="L33">
        <v>0.31679999828338623</v>
      </c>
      <c r="M33">
        <v>0.32289999723434448</v>
      </c>
      <c r="N33" s="4"/>
      <c r="O33" s="5"/>
    </row>
    <row r="34" spans="1:15" x14ac:dyDescent="0.2">
      <c r="A34" s="9" t="s">
        <v>27</v>
      </c>
      <c r="B34">
        <v>0.2904999852180481</v>
      </c>
      <c r="C34">
        <v>0.30050000548362732</v>
      </c>
      <c r="D34">
        <v>0.29240000247955322</v>
      </c>
      <c r="E34">
        <v>0.27979999780654907</v>
      </c>
      <c r="F34">
        <v>0.30019998550415039</v>
      </c>
      <c r="G34">
        <v>0.32249999046325684</v>
      </c>
      <c r="H34">
        <v>0.20819999277591705</v>
      </c>
      <c r="I34">
        <v>0.22229999303817749</v>
      </c>
      <c r="J34">
        <v>0.26449999213218689</v>
      </c>
      <c r="K34">
        <v>0.29440000653266907</v>
      </c>
      <c r="L34">
        <v>0.28859999775886536</v>
      </c>
      <c r="M34">
        <v>0.30349999666213989</v>
      </c>
      <c r="N34" s="4"/>
      <c r="O34" s="5"/>
    </row>
    <row r="35" spans="1:15" x14ac:dyDescent="0.2">
      <c r="A35" s="9" t="s">
        <v>28</v>
      </c>
      <c r="B35">
        <v>0.30579999089241028</v>
      </c>
      <c r="C35">
        <v>0.30680000782012939</v>
      </c>
      <c r="D35">
        <v>0.28299999237060547</v>
      </c>
      <c r="E35">
        <v>0.28400000929832458</v>
      </c>
      <c r="F35">
        <v>0.30649998784065247</v>
      </c>
      <c r="G35">
        <v>0.32080000638961792</v>
      </c>
      <c r="H35">
        <v>0.22190000116825104</v>
      </c>
      <c r="I35">
        <v>0.23219999670982361</v>
      </c>
      <c r="J35">
        <v>0.31220000982284546</v>
      </c>
      <c r="K35">
        <v>0.31560000777244568</v>
      </c>
      <c r="L35">
        <v>0.30849999189376831</v>
      </c>
      <c r="M35">
        <v>0.31949999928474426</v>
      </c>
      <c r="N35" s="4"/>
      <c r="O35" s="5"/>
    </row>
    <row r="36" spans="1:15" x14ac:dyDescent="0.2">
      <c r="A36" s="9" t="s">
        <v>29</v>
      </c>
      <c r="B36">
        <v>0.28880000114440918</v>
      </c>
      <c r="C36">
        <v>0.29890000820159912</v>
      </c>
      <c r="D36">
        <v>0.27610000967979431</v>
      </c>
      <c r="E36">
        <v>0.2720000147819519</v>
      </c>
      <c r="F36">
        <v>0.30660000443458557</v>
      </c>
      <c r="G36">
        <v>0.31169998645782471</v>
      </c>
      <c r="H36">
        <v>0.23170000314712524</v>
      </c>
      <c r="I36">
        <v>0.23600000143051147</v>
      </c>
      <c r="J36">
        <v>0.27570000290870667</v>
      </c>
      <c r="K36">
        <v>0.28240001201629639</v>
      </c>
      <c r="L36">
        <v>0.30320000648498535</v>
      </c>
      <c r="M36">
        <v>0.29440000653266907</v>
      </c>
      <c r="N36" s="4"/>
      <c r="O36" s="5"/>
    </row>
    <row r="37" spans="1:15" x14ac:dyDescent="0.2">
      <c r="A37" s="9" t="s">
        <v>30</v>
      </c>
      <c r="B37">
        <v>0.2987000048160553</v>
      </c>
      <c r="C37">
        <v>0.30460000038146973</v>
      </c>
      <c r="D37">
        <v>0.27880001068115234</v>
      </c>
      <c r="E37">
        <v>0.28639999032020569</v>
      </c>
      <c r="F37">
        <v>0.32199999690055847</v>
      </c>
      <c r="G37">
        <v>0.31459999084472656</v>
      </c>
      <c r="H37">
        <v>0.24989999830722809</v>
      </c>
      <c r="I37">
        <v>0.26339998841285706</v>
      </c>
      <c r="J37">
        <v>0.28099998831748962</v>
      </c>
      <c r="K37">
        <v>0.29280000925064087</v>
      </c>
      <c r="L37">
        <v>0.31880000233650208</v>
      </c>
      <c r="M37">
        <v>0.32530000805854797</v>
      </c>
      <c r="N37" s="4"/>
      <c r="O37" s="5"/>
    </row>
    <row r="38" spans="1:15" x14ac:dyDescent="0.2">
      <c r="A38" s="9" t="s">
        <v>31</v>
      </c>
      <c r="B38">
        <v>0.28029999136924744</v>
      </c>
      <c r="C38">
        <v>0.27860000729560852</v>
      </c>
      <c r="D38">
        <v>0.28690001368522644</v>
      </c>
      <c r="E38">
        <v>0.29399999976158142</v>
      </c>
      <c r="F38">
        <v>0.27239999175071716</v>
      </c>
      <c r="G38">
        <v>0.26769998669624329</v>
      </c>
      <c r="H38">
        <v>0.26339998841285706</v>
      </c>
      <c r="I38">
        <v>0.27090001106262207</v>
      </c>
      <c r="J38">
        <v>0.25740000605583191</v>
      </c>
      <c r="K38">
        <v>0.26969999074935913</v>
      </c>
      <c r="L38">
        <v>0.27279999852180481</v>
      </c>
      <c r="M38">
        <v>0.27020001411437988</v>
      </c>
      <c r="N38" s="4"/>
      <c r="O38" s="5"/>
    </row>
    <row r="39" spans="1:15" x14ac:dyDescent="0.2">
      <c r="A39" s="9" t="s">
        <v>32</v>
      </c>
      <c r="B39">
        <v>0.28540000319480896</v>
      </c>
      <c r="C39">
        <v>0.28090000152587891</v>
      </c>
      <c r="D39">
        <v>0.29069998860359192</v>
      </c>
      <c r="E39">
        <v>0.27219998836517334</v>
      </c>
      <c r="F39">
        <v>0.27950000762939453</v>
      </c>
      <c r="G39">
        <v>0.28610000014305115</v>
      </c>
      <c r="H39">
        <v>0.28749999403953552</v>
      </c>
      <c r="I39">
        <v>0.28429999947547913</v>
      </c>
      <c r="J39">
        <v>0.2824999988079071</v>
      </c>
      <c r="K39">
        <v>0.26519998908042908</v>
      </c>
      <c r="L39">
        <v>0.27639999985694885</v>
      </c>
      <c r="M39">
        <v>0.2833000123500824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0.28944999724626541</v>
      </c>
      <c r="C43" s="1">
        <f>AVERAGE(D32:E33)</f>
        <v>0.29235000163316727</v>
      </c>
      <c r="D43" s="1">
        <f>AVERAGE(F32:G33)</f>
        <v>0.31510000675916672</v>
      </c>
      <c r="E43" s="1">
        <f>AVERAGE(H32:I33)</f>
        <v>0.23432499542832375</v>
      </c>
      <c r="F43" s="1">
        <f>AVERAGE(J32:K33)</f>
        <v>0.29602499306201935</v>
      </c>
      <c r="G43" s="1">
        <f>AVERAGE(L32:M33)</f>
        <v>0.30960000306367874</v>
      </c>
    </row>
    <row r="44" spans="1:15" x14ac:dyDescent="0.2">
      <c r="B44" s="1">
        <f>AVERAGE(B34:C35)</f>
        <v>0.30089999735355377</v>
      </c>
      <c r="C44" s="1">
        <f>AVERAGE(D34:E35)</f>
        <v>0.28480000048875809</v>
      </c>
      <c r="D44" s="1">
        <f>AVERAGE(F34:G35)</f>
        <v>0.3124999925494194</v>
      </c>
      <c r="E44" s="1">
        <f>AVERAGE(H34:I35)</f>
        <v>0.2211499959230423</v>
      </c>
      <c r="F44" s="1">
        <f>AVERAGE(J34:K35)</f>
        <v>0.29667500406503677</v>
      </c>
      <c r="G44" s="1">
        <f>AVERAGE(L34:M35)</f>
        <v>0.30502499639987946</v>
      </c>
    </row>
    <row r="45" spans="1:15" x14ac:dyDescent="0.2">
      <c r="B45" s="1">
        <f>AVERAGE(B36:C37)</f>
        <v>0.29775000363588333</v>
      </c>
      <c r="C45" s="1">
        <f>AVERAGE(D36:E37)</f>
        <v>0.27832500636577606</v>
      </c>
      <c r="D45" s="1">
        <f>AVERAGE(F36:G37)</f>
        <v>0.31372499465942383</v>
      </c>
      <c r="E45" s="1">
        <f>AVERAGE(H36:I37)</f>
        <v>0.24524999782443047</v>
      </c>
      <c r="F45" s="1">
        <f>AVERAGE(J36:K37)</f>
        <v>0.28297500312328339</v>
      </c>
      <c r="G45" s="1">
        <f>AVERAGE(L36:M37)</f>
        <v>0.31042500585317612</v>
      </c>
    </row>
    <row r="46" spans="1:15" x14ac:dyDescent="0.2">
      <c r="B46" s="1">
        <f>AVERAGE(B38:C39)</f>
        <v>0.28130000084638596</v>
      </c>
      <c r="C46" s="1">
        <f>AVERAGE(D38:E39)</f>
        <v>0.28594999760389328</v>
      </c>
      <c r="D46" s="1">
        <f>AVERAGE(F38:G39)</f>
        <v>0.27642499655485153</v>
      </c>
      <c r="E46" s="1">
        <f>AVERAGE(H38:I39)</f>
        <v>0.27652499824762344</v>
      </c>
      <c r="F46" s="1">
        <f>AVERAGE(J38:K39)</f>
        <v>0.26869999617338181</v>
      </c>
      <c r="G46" s="1">
        <f>AVERAGE(L38:M39)</f>
        <v>0.27567500621080399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70</v>
      </c>
      <c r="J49" t="s">
        <v>50</v>
      </c>
      <c r="K49" t="s">
        <v>51</v>
      </c>
      <c r="L49" t="s">
        <v>52</v>
      </c>
      <c r="M49" t="s">
        <v>53</v>
      </c>
      <c r="N49" t="s">
        <v>54</v>
      </c>
    </row>
    <row r="50" spans="2:14" x14ac:dyDescent="0.2">
      <c r="B50" s="2">
        <f t="shared" ref="B50:G53" si="0">B43*50</f>
        <v>14.472499862313271</v>
      </c>
      <c r="C50" s="2">
        <f t="shared" si="0"/>
        <v>14.617500081658363</v>
      </c>
      <c r="D50" s="2">
        <f t="shared" si="0"/>
        <v>15.755000337958336</v>
      </c>
      <c r="E50" s="2">
        <f t="shared" si="0"/>
        <v>11.716249771416187</v>
      </c>
      <c r="F50" s="2">
        <f t="shared" si="0"/>
        <v>14.801249653100967</v>
      </c>
      <c r="G50" s="2">
        <f t="shared" si="0"/>
        <v>15.480000153183937</v>
      </c>
      <c r="I50" s="7">
        <f>B50-$H$53</f>
        <v>12.33249986231327</v>
      </c>
      <c r="J50" s="7">
        <f t="shared" ref="J50:N53" si="1">C50-$H$53</f>
        <v>12.477500081658363</v>
      </c>
      <c r="K50" s="7">
        <f t="shared" si="1"/>
        <v>13.615000337958335</v>
      </c>
      <c r="L50" s="7">
        <f t="shared" si="1"/>
        <v>9.5762497714161867</v>
      </c>
      <c r="M50" s="7">
        <f t="shared" si="1"/>
        <v>12.661249653100967</v>
      </c>
      <c r="N50" s="7">
        <f t="shared" si="1"/>
        <v>13.340000153183937</v>
      </c>
    </row>
    <row r="51" spans="2:14" x14ac:dyDescent="0.2">
      <c r="B51" s="2">
        <f t="shared" si="0"/>
        <v>15.044999867677689</v>
      </c>
      <c r="C51" s="2">
        <f t="shared" si="0"/>
        <v>14.240000024437904</v>
      </c>
      <c r="D51" s="2">
        <f t="shared" si="0"/>
        <v>15.62499962747097</v>
      </c>
      <c r="E51" s="2">
        <f t="shared" si="0"/>
        <v>11.057499796152115</v>
      </c>
      <c r="F51" s="2">
        <f t="shared" si="0"/>
        <v>14.833750203251839</v>
      </c>
      <c r="G51" s="2">
        <f t="shared" si="0"/>
        <v>15.251249819993973</v>
      </c>
      <c r="I51" s="7">
        <f t="shared" ref="I51:I53" si="2">B51-$H$53</f>
        <v>12.904999867677688</v>
      </c>
      <c r="J51" s="7">
        <f t="shared" si="1"/>
        <v>12.100000024437904</v>
      </c>
      <c r="K51" s="7">
        <f t="shared" si="1"/>
        <v>13.48499962747097</v>
      </c>
      <c r="L51" s="7">
        <f t="shared" si="1"/>
        <v>8.9174997961521143</v>
      </c>
      <c r="M51" s="7">
        <f t="shared" si="1"/>
        <v>12.693750203251838</v>
      </c>
      <c r="N51" s="7">
        <f t="shared" si="1"/>
        <v>13.111249819993972</v>
      </c>
    </row>
    <row r="52" spans="2:14" x14ac:dyDescent="0.2">
      <c r="B52" s="2">
        <f t="shared" si="0"/>
        <v>14.887500181794167</v>
      </c>
      <c r="C52" s="2">
        <f t="shared" si="0"/>
        <v>13.916250318288803</v>
      </c>
      <c r="D52" s="2">
        <f t="shared" si="0"/>
        <v>15.686249732971191</v>
      </c>
      <c r="E52" s="2">
        <f t="shared" si="0"/>
        <v>12.262499891221523</v>
      </c>
      <c r="F52" s="2">
        <f t="shared" si="0"/>
        <v>14.148750156164169</v>
      </c>
      <c r="G52" s="2">
        <f t="shared" si="0"/>
        <v>15.521250292658806</v>
      </c>
      <c r="I52" s="7">
        <f t="shared" si="2"/>
        <v>12.747500181794166</v>
      </c>
      <c r="J52" s="7">
        <f t="shared" si="1"/>
        <v>11.776250318288803</v>
      </c>
      <c r="K52" s="7">
        <f t="shared" si="1"/>
        <v>13.546249732971191</v>
      </c>
      <c r="L52" s="7">
        <f t="shared" si="1"/>
        <v>10.122499891221523</v>
      </c>
      <c r="M52" s="7">
        <f t="shared" si="1"/>
        <v>12.008750156164169</v>
      </c>
      <c r="N52" s="7">
        <f t="shared" si="1"/>
        <v>13.381250292658805</v>
      </c>
    </row>
    <row r="53" spans="2:14" x14ac:dyDescent="0.2">
      <c r="B53" s="2">
        <f t="shared" si="0"/>
        <v>14.065000042319298</v>
      </c>
      <c r="C53" s="2">
        <f t="shared" si="0"/>
        <v>14.297499880194664</v>
      </c>
      <c r="D53" s="2">
        <f t="shared" si="0"/>
        <v>13.821249827742577</v>
      </c>
      <c r="E53" s="2">
        <f t="shared" si="0"/>
        <v>13.826249912381172</v>
      </c>
      <c r="F53" s="2">
        <f t="shared" si="0"/>
        <v>13.43499980866909</v>
      </c>
      <c r="G53" s="2">
        <f t="shared" si="0"/>
        <v>13.783750310540199</v>
      </c>
      <c r="H53">
        <v>2.14</v>
      </c>
      <c r="I53" s="7">
        <f t="shared" si="2"/>
        <v>11.925000042319297</v>
      </c>
      <c r="J53" s="7">
        <f t="shared" si="1"/>
        <v>12.157499880194663</v>
      </c>
      <c r="K53" s="7">
        <f t="shared" si="1"/>
        <v>11.681249827742576</v>
      </c>
      <c r="L53" s="7">
        <f t="shared" si="1"/>
        <v>11.686249912381172</v>
      </c>
      <c r="M53" s="7">
        <f t="shared" si="1"/>
        <v>11.29499980866909</v>
      </c>
      <c r="N53" s="7">
        <f t="shared" si="1"/>
        <v>11.643750310540199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YPD_Tecan</vt:lpstr>
      <vt:lpstr>YPD_ON</vt:lpstr>
      <vt:lpstr>OG_Plate1</vt:lpstr>
      <vt:lpstr>OG_Plate2</vt:lpstr>
      <vt:lpstr>Prod_Plate1</vt:lpstr>
      <vt:lpstr>Prod_Plate2</vt:lpstr>
      <vt:lpstr>Prod_Plate1_D2</vt:lpstr>
      <vt:lpstr>Prod_Plate2_D2</vt:lpstr>
      <vt:lpstr>Prod_Plate1_D3</vt:lpstr>
      <vt:lpstr>Prod_Plate2_D3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2024-10-31T22:41:52Z</cp:lastPrinted>
  <dcterms:created xsi:type="dcterms:W3CDTF">2017-03-30T13:32:30Z</dcterms:created>
  <dcterms:modified xsi:type="dcterms:W3CDTF">2025-01-01T03:56:35Z</dcterms:modified>
  <cp:category/>
  <cp:contentStatus/>
</cp:coreProperties>
</file>