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CodonOptimization/Exp/CultivationComparisons/hGH/Plates/"/>
    </mc:Choice>
  </mc:AlternateContent>
  <xr:revisionPtr revIDLastSave="0" documentId="13_ncr:1_{84C395D1-7512-C640-857A-5C9EEA9F8F82}" xr6:coauthVersionLast="47" xr6:coauthVersionMax="47" xr10:uidLastSave="{00000000-0000-0000-0000-000000000000}"/>
  <bookViews>
    <workbookView xWindow="0" yWindow="500" windowWidth="29040" windowHeight="15720" tabRatio="500" activeTab="5" xr2:uid="{00000000-000D-0000-FFFF-FFFF00000000}"/>
  </bookViews>
  <sheets>
    <sheet name="YPD_Tecan" sheetId="16" r:id="rId1"/>
    <sheet name="YPD_ON" sheetId="15" r:id="rId2"/>
    <sheet name="OG_Plate1" sheetId="11" r:id="rId3"/>
    <sheet name="OG_Plate2" sheetId="13" r:id="rId4"/>
    <sheet name="OG_Plate3" sheetId="17" r:id="rId5"/>
    <sheet name="Prod_Plate1" sheetId="12" r:id="rId6"/>
    <sheet name="Prod_Plate2" sheetId="14" r:id="rId7"/>
    <sheet name="Prod_Plate3" sheetId="18" r:id="rId8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8" l="1"/>
  <c r="J51" i="18" s="1"/>
  <c r="B51" i="18"/>
  <c r="I51" i="18" s="1"/>
  <c r="G50" i="18"/>
  <c r="N50" i="18" s="1"/>
  <c r="F50" i="18"/>
  <c r="M50" i="18" s="1"/>
  <c r="E50" i="18"/>
  <c r="L50" i="18" s="1"/>
  <c r="D50" i="18"/>
  <c r="K50" i="18" s="1"/>
  <c r="G46" i="18"/>
  <c r="G53" i="18" s="1"/>
  <c r="N53" i="18" s="1"/>
  <c r="F46" i="18"/>
  <c r="F53" i="18" s="1"/>
  <c r="M53" i="18" s="1"/>
  <c r="E46" i="18"/>
  <c r="E53" i="18" s="1"/>
  <c r="L53" i="18" s="1"/>
  <c r="D46" i="18"/>
  <c r="D53" i="18" s="1"/>
  <c r="K53" i="18" s="1"/>
  <c r="C46" i="18"/>
  <c r="C53" i="18" s="1"/>
  <c r="J53" i="18" s="1"/>
  <c r="B46" i="18"/>
  <c r="B53" i="18" s="1"/>
  <c r="I53" i="18" s="1"/>
  <c r="G45" i="18"/>
  <c r="G52" i="18" s="1"/>
  <c r="N52" i="18" s="1"/>
  <c r="F45" i="18"/>
  <c r="F52" i="18" s="1"/>
  <c r="M52" i="18" s="1"/>
  <c r="E45" i="18"/>
  <c r="E52" i="18" s="1"/>
  <c r="L52" i="18" s="1"/>
  <c r="D45" i="18"/>
  <c r="D52" i="18" s="1"/>
  <c r="K52" i="18" s="1"/>
  <c r="C45" i="18"/>
  <c r="C52" i="18" s="1"/>
  <c r="J52" i="18" s="1"/>
  <c r="B45" i="18"/>
  <c r="B52" i="18" s="1"/>
  <c r="I52" i="18" s="1"/>
  <c r="G44" i="18"/>
  <c r="G51" i="18" s="1"/>
  <c r="N51" i="18" s="1"/>
  <c r="F44" i="18"/>
  <c r="F51" i="18" s="1"/>
  <c r="M51" i="18" s="1"/>
  <c r="E44" i="18"/>
  <c r="E51" i="18" s="1"/>
  <c r="L51" i="18" s="1"/>
  <c r="D44" i="18"/>
  <c r="D51" i="18" s="1"/>
  <c r="K51" i="18" s="1"/>
  <c r="C44" i="18"/>
  <c r="B44" i="18"/>
  <c r="G43" i="18"/>
  <c r="F43" i="18"/>
  <c r="E43" i="18"/>
  <c r="D43" i="18"/>
  <c r="C43" i="18"/>
  <c r="C50" i="18" s="1"/>
  <c r="J50" i="18" s="1"/>
  <c r="B43" i="18"/>
  <c r="B50" i="18" s="1"/>
  <c r="I50" i="18" s="1"/>
  <c r="B53" i="17"/>
  <c r="I53" i="17" s="1"/>
  <c r="C51" i="17"/>
  <c r="J51" i="17" s="1"/>
  <c r="B51" i="17"/>
  <c r="I51" i="17" s="1"/>
  <c r="G50" i="17"/>
  <c r="N50" i="17" s="1"/>
  <c r="F50" i="17"/>
  <c r="M50" i="17" s="1"/>
  <c r="E50" i="17"/>
  <c r="L50" i="17" s="1"/>
  <c r="D50" i="17"/>
  <c r="K50" i="17" s="1"/>
  <c r="G46" i="17"/>
  <c r="G53" i="17" s="1"/>
  <c r="N53" i="17" s="1"/>
  <c r="F46" i="17"/>
  <c r="F53" i="17" s="1"/>
  <c r="M53" i="17" s="1"/>
  <c r="E46" i="17"/>
  <c r="E53" i="17" s="1"/>
  <c r="L53" i="17" s="1"/>
  <c r="D46" i="17"/>
  <c r="D53" i="17" s="1"/>
  <c r="K53" i="17" s="1"/>
  <c r="C46" i="17"/>
  <c r="C53" i="17" s="1"/>
  <c r="J53" i="17" s="1"/>
  <c r="B46" i="17"/>
  <c r="G45" i="17"/>
  <c r="G52" i="17" s="1"/>
  <c r="N52" i="17" s="1"/>
  <c r="F45" i="17"/>
  <c r="F52" i="17" s="1"/>
  <c r="M52" i="17" s="1"/>
  <c r="E45" i="17"/>
  <c r="E52" i="17" s="1"/>
  <c r="L52" i="17" s="1"/>
  <c r="D45" i="17"/>
  <c r="D52" i="17" s="1"/>
  <c r="K52" i="17" s="1"/>
  <c r="C45" i="17"/>
  <c r="C52" i="17" s="1"/>
  <c r="J52" i="17" s="1"/>
  <c r="B45" i="17"/>
  <c r="B52" i="17" s="1"/>
  <c r="I52" i="17" s="1"/>
  <c r="G44" i="17"/>
  <c r="G51" i="17" s="1"/>
  <c r="N51" i="17" s="1"/>
  <c r="F44" i="17"/>
  <c r="F51" i="17" s="1"/>
  <c r="M51" i="17" s="1"/>
  <c r="E44" i="17"/>
  <c r="E51" i="17" s="1"/>
  <c r="L51" i="17" s="1"/>
  <c r="D44" i="17"/>
  <c r="D51" i="17" s="1"/>
  <c r="K51" i="17" s="1"/>
  <c r="C44" i="17"/>
  <c r="B44" i="17"/>
  <c r="G43" i="17"/>
  <c r="F43" i="17"/>
  <c r="E43" i="17"/>
  <c r="D43" i="17"/>
  <c r="C43" i="17"/>
  <c r="C50" i="17" s="1"/>
  <c r="J50" i="17" s="1"/>
  <c r="B43" i="17"/>
  <c r="B50" i="17" s="1"/>
  <c r="I50" i="17" s="1"/>
  <c r="E12" i="15"/>
  <c r="D12" i="15"/>
  <c r="E23" i="15"/>
  <c r="D23" i="15"/>
  <c r="C23" i="15"/>
  <c r="C13" i="15"/>
  <c r="D13" i="15" s="1"/>
  <c r="E13" i="15" s="1"/>
  <c r="C14" i="15"/>
  <c r="C15" i="15"/>
  <c r="C16" i="15"/>
  <c r="C17" i="15"/>
  <c r="C18" i="15"/>
  <c r="C19" i="15"/>
  <c r="C20" i="15"/>
  <c r="C21" i="15"/>
  <c r="C22" i="15"/>
  <c r="C12" i="15"/>
  <c r="C3" i="15"/>
  <c r="D3" i="15" s="1"/>
  <c r="E3" i="15" s="1"/>
  <c r="C4" i="15"/>
  <c r="D4" i="15" s="1"/>
  <c r="E4" i="15" s="1"/>
  <c r="C5" i="15"/>
  <c r="D5" i="15" s="1"/>
  <c r="E5" i="15" s="1"/>
  <c r="C6" i="15"/>
  <c r="D6" i="15" s="1"/>
  <c r="E6" i="15" s="1"/>
  <c r="C7" i="15"/>
  <c r="D7" i="15" s="1"/>
  <c r="E7" i="15" s="1"/>
  <c r="C8" i="15"/>
  <c r="D8" i="15" s="1"/>
  <c r="E8" i="15" s="1"/>
  <c r="C9" i="15"/>
  <c r="D9" i="15" s="1"/>
  <c r="E9" i="15" s="1"/>
  <c r="C10" i="15"/>
  <c r="D10" i="15" s="1"/>
  <c r="E10" i="15" s="1"/>
  <c r="C11" i="15"/>
  <c r="C2" i="15"/>
  <c r="G46" i="16"/>
  <c r="G53" i="16" s="1"/>
  <c r="N53" i="16" s="1"/>
  <c r="F46" i="16"/>
  <c r="F53" i="16" s="1"/>
  <c r="M53" i="16" s="1"/>
  <c r="E46" i="16"/>
  <c r="E53" i="16" s="1"/>
  <c r="L53" i="16" s="1"/>
  <c r="D46" i="16"/>
  <c r="D53" i="16" s="1"/>
  <c r="K53" i="16" s="1"/>
  <c r="C46" i="16"/>
  <c r="C53" i="16" s="1"/>
  <c r="J53" i="16" s="1"/>
  <c r="B46" i="16"/>
  <c r="B53" i="16" s="1"/>
  <c r="I53" i="16" s="1"/>
  <c r="G45" i="16"/>
  <c r="G52" i="16" s="1"/>
  <c r="N52" i="16" s="1"/>
  <c r="F45" i="16"/>
  <c r="F52" i="16" s="1"/>
  <c r="M52" i="16" s="1"/>
  <c r="E45" i="16"/>
  <c r="E52" i="16" s="1"/>
  <c r="L52" i="16" s="1"/>
  <c r="D45" i="16"/>
  <c r="D52" i="16" s="1"/>
  <c r="K52" i="16" s="1"/>
  <c r="C45" i="16"/>
  <c r="C52" i="16" s="1"/>
  <c r="J52" i="16" s="1"/>
  <c r="B45" i="16"/>
  <c r="B52" i="16" s="1"/>
  <c r="I52" i="16" s="1"/>
  <c r="G44" i="16"/>
  <c r="G51" i="16" s="1"/>
  <c r="N51" i="16" s="1"/>
  <c r="F44" i="16"/>
  <c r="F51" i="16" s="1"/>
  <c r="M51" i="16" s="1"/>
  <c r="E44" i="16"/>
  <c r="E51" i="16" s="1"/>
  <c r="L51" i="16" s="1"/>
  <c r="D44" i="16"/>
  <c r="D51" i="16" s="1"/>
  <c r="K51" i="16" s="1"/>
  <c r="C44" i="16"/>
  <c r="C51" i="16" s="1"/>
  <c r="J51" i="16" s="1"/>
  <c r="B44" i="16"/>
  <c r="B51" i="16" s="1"/>
  <c r="I51" i="16" s="1"/>
  <c r="G43" i="16"/>
  <c r="G50" i="16" s="1"/>
  <c r="N50" i="16" s="1"/>
  <c r="F43" i="16"/>
  <c r="F50" i="16" s="1"/>
  <c r="M50" i="16" s="1"/>
  <c r="E43" i="16"/>
  <c r="E50" i="16" s="1"/>
  <c r="L50" i="16" s="1"/>
  <c r="D43" i="16"/>
  <c r="D50" i="16" s="1"/>
  <c r="K50" i="16" s="1"/>
  <c r="C43" i="16"/>
  <c r="C50" i="16" s="1"/>
  <c r="J50" i="16" s="1"/>
  <c r="B43" i="16"/>
  <c r="B50" i="16" s="1"/>
  <c r="I50" i="16" s="1"/>
  <c r="L53" i="14"/>
  <c r="N52" i="13"/>
  <c r="M52" i="13"/>
  <c r="M53" i="13"/>
  <c r="L52" i="13"/>
  <c r="L53" i="13"/>
  <c r="D22" i="15"/>
  <c r="E22" i="15" s="1"/>
  <c r="D21" i="15"/>
  <c r="E21" i="15" s="1"/>
  <c r="D20" i="15"/>
  <c r="E20" i="15" s="1"/>
  <c r="D19" i="15"/>
  <c r="E19" i="15" s="1"/>
  <c r="D18" i="15"/>
  <c r="E18" i="15" s="1"/>
  <c r="D17" i="15"/>
  <c r="E17" i="15" s="1"/>
  <c r="D16" i="15"/>
  <c r="E16" i="15" s="1"/>
  <c r="D15" i="15"/>
  <c r="E15" i="15" s="1"/>
  <c r="D14" i="15"/>
  <c r="E14" i="15" s="1"/>
  <c r="D11" i="15"/>
  <c r="E11" i="15" s="1"/>
  <c r="D2" i="15"/>
  <c r="E2" i="15" s="1"/>
  <c r="B43" i="12"/>
  <c r="B50" i="12" s="1"/>
  <c r="I50" i="12" s="1"/>
  <c r="C43" i="12"/>
  <c r="C50" i="12" s="1"/>
  <c r="J50" i="12" s="1"/>
  <c r="D43" i="12"/>
  <c r="D50" i="12" s="1"/>
  <c r="K50" i="12" s="1"/>
  <c r="E43" i="12"/>
  <c r="E50" i="12" s="1"/>
  <c r="L50" i="12" s="1"/>
  <c r="F43" i="12"/>
  <c r="F50" i="12" s="1"/>
  <c r="M50" i="12" s="1"/>
  <c r="G43" i="12"/>
  <c r="G50" i="12" s="1"/>
  <c r="N50" i="12" s="1"/>
  <c r="B44" i="12"/>
  <c r="B51" i="12" s="1"/>
  <c r="I51" i="12" s="1"/>
  <c r="C44" i="12"/>
  <c r="C51" i="12" s="1"/>
  <c r="J51" i="12" s="1"/>
  <c r="D44" i="12"/>
  <c r="D51" i="12" s="1"/>
  <c r="K51" i="12" s="1"/>
  <c r="E44" i="12"/>
  <c r="E51" i="12" s="1"/>
  <c r="L51" i="12" s="1"/>
  <c r="F44" i="12"/>
  <c r="F51" i="12" s="1"/>
  <c r="M51" i="12" s="1"/>
  <c r="G44" i="12"/>
  <c r="G51" i="12" s="1"/>
  <c r="N51" i="12" s="1"/>
  <c r="B45" i="12"/>
  <c r="B52" i="12" s="1"/>
  <c r="I52" i="12" s="1"/>
  <c r="C45" i="12"/>
  <c r="C52" i="12" s="1"/>
  <c r="J52" i="12" s="1"/>
  <c r="D45" i="12"/>
  <c r="D52" i="12" s="1"/>
  <c r="K52" i="12" s="1"/>
  <c r="E45" i="12"/>
  <c r="E52" i="12" s="1"/>
  <c r="L52" i="12" s="1"/>
  <c r="F45" i="12"/>
  <c r="F52" i="12" s="1"/>
  <c r="M52" i="12" s="1"/>
  <c r="G45" i="12"/>
  <c r="G52" i="12" s="1"/>
  <c r="N52" i="12" s="1"/>
  <c r="B46" i="12"/>
  <c r="B53" i="12" s="1"/>
  <c r="I53" i="12" s="1"/>
  <c r="C46" i="12"/>
  <c r="C53" i="12" s="1"/>
  <c r="J53" i="12" s="1"/>
  <c r="D46" i="12"/>
  <c r="D53" i="12" s="1"/>
  <c r="K53" i="12" s="1"/>
  <c r="E46" i="12"/>
  <c r="E53" i="12" s="1"/>
  <c r="L53" i="12" s="1"/>
  <c r="F46" i="12"/>
  <c r="F53" i="12" s="1"/>
  <c r="M53" i="12" s="1"/>
  <c r="G46" i="12"/>
  <c r="G53" i="12" s="1"/>
  <c r="N53" i="12" s="1"/>
  <c r="G46" i="14"/>
  <c r="G53" i="14" s="1"/>
  <c r="N53" i="14" s="1"/>
  <c r="F46" i="14"/>
  <c r="F53" i="14" s="1"/>
  <c r="M53" i="14" s="1"/>
  <c r="E46" i="14"/>
  <c r="E53" i="14" s="1"/>
  <c r="D46" i="14"/>
  <c r="D53" i="14" s="1"/>
  <c r="K53" i="14" s="1"/>
  <c r="C46" i="14"/>
  <c r="C53" i="14" s="1"/>
  <c r="J53" i="14" s="1"/>
  <c r="B46" i="14"/>
  <c r="B53" i="14" s="1"/>
  <c r="I53" i="14" s="1"/>
  <c r="G45" i="14"/>
  <c r="G52" i="14" s="1"/>
  <c r="N52" i="14" s="1"/>
  <c r="F45" i="14"/>
  <c r="F52" i="14" s="1"/>
  <c r="M52" i="14" s="1"/>
  <c r="E45" i="14"/>
  <c r="E52" i="14" s="1"/>
  <c r="L52" i="14" s="1"/>
  <c r="D45" i="14"/>
  <c r="D52" i="14" s="1"/>
  <c r="K52" i="14" s="1"/>
  <c r="C45" i="14"/>
  <c r="C52" i="14" s="1"/>
  <c r="J52" i="14" s="1"/>
  <c r="B45" i="14"/>
  <c r="B52" i="14" s="1"/>
  <c r="I52" i="14" s="1"/>
  <c r="G44" i="14"/>
  <c r="G51" i="14" s="1"/>
  <c r="N51" i="14" s="1"/>
  <c r="F44" i="14"/>
  <c r="F51" i="14" s="1"/>
  <c r="M51" i="14" s="1"/>
  <c r="E44" i="14"/>
  <c r="E51" i="14" s="1"/>
  <c r="L51" i="14" s="1"/>
  <c r="D44" i="14"/>
  <c r="D51" i="14" s="1"/>
  <c r="K51" i="14" s="1"/>
  <c r="C44" i="14"/>
  <c r="C51" i="14" s="1"/>
  <c r="J51" i="14" s="1"/>
  <c r="B44" i="14"/>
  <c r="B51" i="14" s="1"/>
  <c r="I51" i="14" s="1"/>
  <c r="G43" i="14"/>
  <c r="G50" i="14" s="1"/>
  <c r="N50" i="14" s="1"/>
  <c r="F43" i="14"/>
  <c r="F50" i="14" s="1"/>
  <c r="M50" i="14" s="1"/>
  <c r="E43" i="14"/>
  <c r="E50" i="14" s="1"/>
  <c r="L50" i="14" s="1"/>
  <c r="D43" i="14"/>
  <c r="D50" i="14" s="1"/>
  <c r="K50" i="14" s="1"/>
  <c r="C43" i="14"/>
  <c r="C50" i="14" s="1"/>
  <c r="J50" i="14" s="1"/>
  <c r="B43" i="14"/>
  <c r="B50" i="14" s="1"/>
  <c r="I50" i="14" s="1"/>
  <c r="G46" i="13"/>
  <c r="G53" i="13" s="1"/>
  <c r="N53" i="13" s="1"/>
  <c r="F46" i="13"/>
  <c r="F53" i="13" s="1"/>
  <c r="E46" i="13"/>
  <c r="E53" i="13" s="1"/>
  <c r="D46" i="13"/>
  <c r="D53" i="13" s="1"/>
  <c r="K53" i="13" s="1"/>
  <c r="C46" i="13"/>
  <c r="C53" i="13" s="1"/>
  <c r="J53" i="13" s="1"/>
  <c r="B46" i="13"/>
  <c r="B53" i="13" s="1"/>
  <c r="I53" i="13" s="1"/>
  <c r="G45" i="13"/>
  <c r="G52" i="13" s="1"/>
  <c r="F45" i="13"/>
  <c r="F52" i="13" s="1"/>
  <c r="E45" i="13"/>
  <c r="E52" i="13" s="1"/>
  <c r="D45" i="13"/>
  <c r="D52" i="13" s="1"/>
  <c r="K52" i="13" s="1"/>
  <c r="C45" i="13"/>
  <c r="C52" i="13" s="1"/>
  <c r="J52" i="13" s="1"/>
  <c r="B45" i="13"/>
  <c r="B52" i="13" s="1"/>
  <c r="I52" i="13" s="1"/>
  <c r="G44" i="13"/>
  <c r="G51" i="13" s="1"/>
  <c r="N51" i="13" s="1"/>
  <c r="F44" i="13"/>
  <c r="F51" i="13" s="1"/>
  <c r="M51" i="13" s="1"/>
  <c r="E44" i="13"/>
  <c r="E51" i="13" s="1"/>
  <c r="L51" i="13" s="1"/>
  <c r="D44" i="13"/>
  <c r="D51" i="13" s="1"/>
  <c r="K51" i="13" s="1"/>
  <c r="C44" i="13"/>
  <c r="C51" i="13" s="1"/>
  <c r="J51" i="13" s="1"/>
  <c r="B44" i="13"/>
  <c r="B51" i="13" s="1"/>
  <c r="I51" i="13" s="1"/>
  <c r="G43" i="13"/>
  <c r="G50" i="13" s="1"/>
  <c r="N50" i="13" s="1"/>
  <c r="F43" i="13"/>
  <c r="F50" i="13" s="1"/>
  <c r="M50" i="13" s="1"/>
  <c r="E43" i="13"/>
  <c r="E50" i="13" s="1"/>
  <c r="L50" i="13" s="1"/>
  <c r="D43" i="13"/>
  <c r="D50" i="13" s="1"/>
  <c r="K50" i="13" s="1"/>
  <c r="C43" i="13"/>
  <c r="C50" i="13" s="1"/>
  <c r="J50" i="13" s="1"/>
  <c r="B43" i="13"/>
  <c r="B50" i="13" s="1"/>
  <c r="I50" i="13" s="1"/>
  <c r="G46" i="11"/>
  <c r="G53" i="11" s="1"/>
  <c r="F46" i="11"/>
  <c r="F53" i="11" s="1"/>
  <c r="E46" i="11"/>
  <c r="E53" i="11" s="1"/>
  <c r="D46" i="11"/>
  <c r="D53" i="11" s="1"/>
  <c r="C46" i="11"/>
  <c r="C53" i="11" s="1"/>
  <c r="B46" i="11"/>
  <c r="B53" i="11" s="1"/>
  <c r="G45" i="11"/>
  <c r="G52" i="11" s="1"/>
  <c r="F45" i="11"/>
  <c r="F52" i="11" s="1"/>
  <c r="E45" i="11"/>
  <c r="E52" i="11" s="1"/>
  <c r="D45" i="11"/>
  <c r="D52" i="11" s="1"/>
  <c r="C45" i="11"/>
  <c r="C52" i="11" s="1"/>
  <c r="B45" i="11"/>
  <c r="B52" i="11" s="1"/>
  <c r="G44" i="11"/>
  <c r="G51" i="11" s="1"/>
  <c r="F44" i="11"/>
  <c r="F51" i="11" s="1"/>
  <c r="E44" i="11"/>
  <c r="E51" i="11" s="1"/>
  <c r="D44" i="11"/>
  <c r="D51" i="11" s="1"/>
  <c r="C44" i="11"/>
  <c r="C51" i="11" s="1"/>
  <c r="B44" i="11"/>
  <c r="B51" i="11" s="1"/>
  <c r="G43" i="11"/>
  <c r="G50" i="11" s="1"/>
  <c r="F43" i="11"/>
  <c r="F50" i="11" s="1"/>
  <c r="E43" i="11"/>
  <c r="E50" i="11" s="1"/>
  <c r="D43" i="11"/>
  <c r="D50" i="11" s="1"/>
  <c r="C43" i="11"/>
  <c r="C50" i="11" s="1"/>
  <c r="B43" i="11"/>
  <c r="B50" i="11" s="1"/>
  <c r="M52" i="11" l="1"/>
  <c r="J50" i="11"/>
  <c r="K50" i="11"/>
  <c r="M51" i="11"/>
  <c r="L50" i="11"/>
  <c r="M50" i="11"/>
  <c r="I52" i="11"/>
  <c r="N50" i="11"/>
  <c r="J52" i="11"/>
  <c r="K52" i="11"/>
  <c r="L52" i="11"/>
  <c r="I50" i="11"/>
  <c r="K53" i="11"/>
  <c r="L53" i="11"/>
  <c r="M53" i="11"/>
  <c r="N53" i="11"/>
  <c r="J53" i="11" l="1"/>
  <c r="N52" i="11"/>
  <c r="N51" i="11"/>
  <c r="J51" i="11"/>
  <c r="K51" i="11"/>
  <c r="I51" i="11"/>
  <c r="I53" i="11"/>
  <c r="L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CDDE02C2-419B-4DDB-92F0-10D20A60A80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95DE99F5-C2F9-4F6F-A14A-59EF1FE1C20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7B717239-A6FB-E14C-80AB-1304C23D28B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E7DAC2A6-3D6A-D741-9AE2-F3024142729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40384A68-6994-5940-A30D-7DDB3E5F46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842E405B-3C9B-F442-8A85-688AA6FB156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D2028772-6DDC-4B4D-8E1F-312F57D335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6120F651-CFC5-BC46-9245-FEA25D22B7B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75BA6500-4BCE-9F4F-AA14-B5EB839FC3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69BE9949-CB6C-9F48-AFC7-612660CF9B41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C70A267E-0018-7D4B-AFAE-8ED0B7215C1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36779FFC-D167-3B45-A51E-7A21C32E976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7F9EBAAE-6094-0447-8119-8A4A493BCD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8F1EA971-F897-DC4C-B860-4113D65ADE71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<sst xmlns="http://schemas.openxmlformats.org/spreadsheetml/2006/main" count="419" uniqueCount="97">
  <si>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</si>
  <si>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</si>
  <si>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</si>
  <si>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</si>
  <si>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</si>
  <si>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</si>
  <si>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</si>
  <si>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User</t>
  </si>
  <si>
    <t>Plate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</si>
  <si>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</si>
  <si>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</si>
  <si>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</si>
  <si>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</si>
  <si>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</si>
  <si>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</si>
  <si>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</si>
  <si>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</si>
  <si>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</si>
  <si>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</si>
  <si>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</si>
  <si>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</si>
  <si>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</si>
  <si>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</si>
  <si>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</si>
  <si>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</si>
  <si>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</si>
  <si>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</si>
  <si>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</si>
  <si>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</si>
  <si>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</si>
  <si>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</si>
  <si>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</si>
  <si>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</si>
  <si>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AVG Actual OD*</t>
  </si>
  <si>
    <t>Copy and paste the matching boxed section from the plate reader output file</t>
  </si>
  <si>
    <r>
      <t xml:space="preserve">AVG Measured OD (dilution factor: </t>
    </r>
    <r>
      <rPr>
        <b/>
        <sz val="11"/>
        <color rgb="FFFF0000"/>
        <rFont val="Calibri"/>
        <family val="2"/>
        <scheme val="minor"/>
      </rPr>
      <t>50x</t>
    </r>
    <r>
      <rPr>
        <sz val="12"/>
        <color theme="1"/>
        <rFont val="Calibri"/>
        <family val="2"/>
        <scheme val="minor"/>
      </rPr>
      <t>)</t>
    </r>
  </si>
  <si>
    <t>Change value based on the dilution factor you ran</t>
  </si>
  <si>
    <t>*Double check that formula matches dilution factor</t>
  </si>
  <si>
    <t>Use this Sheet to interpret/calculate OD of your cultivation plate</t>
  </si>
  <si>
    <t>Serial number: 1905009408</t>
  </si>
  <si>
    <t>Firmware: V_5.31_04/18_InfiniteRX (Mar 28 2018/16.41.26)</t>
  </si>
  <si>
    <t>MAI, V_5.31_04/18_InfiniteRX (Mar 28 2018/16.41.26)</t>
  </si>
  <si>
    <t>DESKTOP-92C0PLS</t>
  </si>
  <si>
    <t>DESKTOP-92C0PLS\admin</t>
  </si>
  <si>
    <t>Movement</t>
  </si>
  <si>
    <t>Move Plate In</t>
  </si>
  <si>
    <t>Genysis</t>
  </si>
  <si>
    <t>3ML Plate [uL]</t>
  </si>
  <si>
    <t>Actual [uL]</t>
  </si>
  <si>
    <t xml:space="preserve">sHN40 </t>
  </si>
  <si>
    <t xml:space="preserve">sHN41 </t>
  </si>
  <si>
    <t>sHN42</t>
  </si>
  <si>
    <t>sHN43</t>
  </si>
  <si>
    <t>sHN44</t>
  </si>
  <si>
    <t>sHN45</t>
  </si>
  <si>
    <t>sHN46</t>
  </si>
  <si>
    <t>sHN47</t>
  </si>
  <si>
    <t>sHN48</t>
  </si>
  <si>
    <t>sHN63</t>
  </si>
  <si>
    <t>sHN49</t>
  </si>
  <si>
    <t>sHN50</t>
  </si>
  <si>
    <t>sHN51</t>
  </si>
  <si>
    <t>sHN52</t>
  </si>
  <si>
    <t>sHN53</t>
  </si>
  <si>
    <t>sHN54</t>
  </si>
  <si>
    <t>sHN55</t>
  </si>
  <si>
    <t>sHN56</t>
  </si>
  <si>
    <t>sHN57</t>
  </si>
  <si>
    <t>sHN64</t>
  </si>
  <si>
    <t>YPD ON</t>
  </si>
  <si>
    <t>Restreaked</t>
  </si>
  <si>
    <t>Media</t>
  </si>
  <si>
    <t>6:25:51 PM</t>
  </si>
  <si>
    <t>Corning 96 Flat Bottom Transparent Polystyrene Cat. No.: 3635 [COR96fc UV transparent.pdfx]</t>
  </si>
  <si>
    <t>10/31/2024 6:26:06 PM</t>
  </si>
  <si>
    <t>Temperature: 23 °C</t>
  </si>
  <si>
    <t>sHN88</t>
  </si>
  <si>
    <t>sHN89</t>
  </si>
  <si>
    <t>30 C incubator - 2 days</t>
  </si>
  <si>
    <t>hGH - BMY made with Hayley's Buffer. hGCSF - BMY from Brittney</t>
  </si>
  <si>
    <t>7:17:45 PM</t>
  </si>
  <si>
    <t>11/1/2024 7:18:00 PM</t>
  </si>
  <si>
    <t>Temperature: 24.3 °C</t>
  </si>
  <si>
    <t>7:20:24 PM</t>
  </si>
  <si>
    <t>11/1/2024 7:20:39 PM</t>
  </si>
  <si>
    <t>Temperature: 24.2 °C</t>
  </si>
  <si>
    <t>7:22:32 PM</t>
  </si>
  <si>
    <t>11/1/2024 7:22:47 PM</t>
  </si>
  <si>
    <t>8:16:22 PM</t>
  </si>
  <si>
    <t>11/2/2024 8:16:37 PM</t>
  </si>
  <si>
    <t>8:18:49 PM</t>
  </si>
  <si>
    <t>11/2/2024 8:19:04 PM</t>
  </si>
  <si>
    <t>8:22:15 PM</t>
  </si>
  <si>
    <t>11/2/2024 8:22:30 PM</t>
  </si>
  <si>
    <t>Temperature: 22.8 °C</t>
  </si>
  <si>
    <t>sHN40</t>
  </si>
  <si>
    <t>sHN41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</si>
</sst>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.0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"/>
      <name val="Arial Narrow"/>
      <family val="2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9" fontId="6" fillId="2" borderId="0" applyBorder="0" applyProtection="0">
      <alignment horizontal="left" vertical="top" wrapText="1"/>
    </xf>
    <xf numFmtId="0" fontId="2" fillId="0" borderId="3" applyFont="0" applyFill="0" applyAlignment="0">
      <alignment horizontal="right"/>
    </xf>
    <xf numFmtId="164" fontId="2" fillId="0" borderId="4">
      <alignment horizontal="right"/>
    </xf>
    <xf numFmtId="0" fontId="2" fillId="0" borderId="5" applyNumberFormat="0" applyFont="0" applyFill="0" applyAlignment="0">
      <alignment horizontal="right"/>
    </xf>
    <xf numFmtId="0" fontId="1" fillId="0" borderId="0"/>
  </cellStyleXfs>
  <cellXfs count="46">
    <xf numFmtId="0" fontId="0" fillId="0" borderId="0" xfId="0"/>
    <xf numFmtId="0" fontId="0" fillId="0" borderId="2" xfId="0" applyBorder="1"/>
    <xf numFmtId="0" fontId="0" fillId="5" borderId="2" xfId="0" applyFill="1" applyBorder="1"/>
    <xf numFmtId="0" fontId="8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7" fillId="4" borderId="0" xfId="0" applyFont="1" applyFill="1"/>
    <xf numFmtId="14" fontId="0" fillId="0" borderId="0" xfId="0" applyNumberFormat="1"/>
    <xf numFmtId="0" fontId="0" fillId="0" borderId="0" xfId="0" quotePrefix="1"/>
    <xf numFmtId="0" fontId="0" fillId="3" borderId="0" xfId="0" applyFill="1"/>
    <xf numFmtId="0" fontId="10" fillId="0" borderId="8" xfId="0" applyFont="1" applyBorder="1"/>
    <xf numFmtId="1" fontId="9" fillId="0" borderId="10" xfId="0" applyNumberFormat="1" applyFont="1" applyBorder="1"/>
    <xf numFmtId="0" fontId="9" fillId="0" borderId="12" xfId="0" applyFont="1" applyBorder="1"/>
    <xf numFmtId="0" fontId="9" fillId="0" borderId="14" xfId="0" applyFont="1" applyBorder="1"/>
    <xf numFmtId="1" fontId="9" fillId="0" borderId="15" xfId="0" applyNumberFormat="1" applyFont="1" applyBorder="1"/>
    <xf numFmtId="0" fontId="9" fillId="6" borderId="2" xfId="0" applyFont="1" applyFill="1" applyBorder="1"/>
    <xf numFmtId="0" fontId="9" fillId="6" borderId="9" xfId="0" applyFont="1" applyFill="1" applyBorder="1"/>
    <xf numFmtId="1" fontId="9" fillId="6" borderId="10" xfId="0" applyNumberFormat="1" applyFont="1" applyFill="1" applyBorder="1"/>
    <xf numFmtId="0" fontId="9" fillId="6" borderId="11" xfId="0" applyFont="1" applyFill="1" applyBorder="1"/>
    <xf numFmtId="15" fontId="0" fillId="0" borderId="0" xfId="0" applyNumberFormat="1"/>
    <xf numFmtId="0" fontId="9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0" fillId="0" borderId="20" xfId="0" applyBorder="1"/>
    <xf numFmtId="0" fontId="9" fillId="6" borderId="6" xfId="0" applyFont="1" applyFill="1" applyBorder="1"/>
    <xf numFmtId="0" fontId="9" fillId="6" borderId="21" xfId="0" applyFont="1" applyFill="1" applyBorder="1"/>
    <xf numFmtId="1" fontId="9" fillId="6" borderId="7" xfId="0" applyNumberFormat="1" applyFont="1" applyFill="1" applyBorder="1"/>
    <xf numFmtId="0" fontId="0" fillId="0" borderId="13" xfId="0" applyBorder="1"/>
    <xf numFmtId="0" fontId="10" fillId="6" borderId="2" xfId="0" applyFont="1" applyFill="1" applyBorder="1"/>
    <xf numFmtId="0" fontId="10" fillId="0" borderId="2" xfId="0" applyFont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/>
    <xf numFmtId="2" fontId="0" fillId="0" borderId="22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0" borderId="12" xfId="0" applyNumberFormat="1" applyFill="1" applyBorder="1"/>
    <xf numFmtId="2" fontId="0" fillId="0" borderId="0" xfId="0" applyNumberFormat="1" applyFill="1" applyBorder="1"/>
    <xf numFmtId="2" fontId="0" fillId="0" borderId="25" xfId="0" applyNumberFormat="1" applyFill="1" applyBorder="1"/>
    <xf numFmtId="2" fontId="0" fillId="0" borderId="26" xfId="0" applyNumberFormat="1" applyFill="1" applyBorder="1"/>
    <xf numFmtId="2" fontId="0" fillId="0" borderId="27" xfId="0" applyNumberFormat="1" applyFill="1" applyBorder="1"/>
    <xf numFmtId="2" fontId="0" fillId="0" borderId="28" xfId="0" applyNumberFormat="1" applyFill="1" applyBorder="1"/>
  </cellXfs>
  <cellStyles count="79">
    <cellStyle name="Blank" xfId="75" xr:uid="{00000000-0005-0000-0000-000000000000}"/>
    <cellStyle name="Day" xfId="76" xr:uid="{00000000-0005-0000-0000-000001000000}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8" builtinId="9" hidden="1"/>
    <cellStyle name="Followed Hyperlink" xfId="34" builtinId="9" hidden="1"/>
    <cellStyle name="Followed Hyperlink" xfId="30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22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1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1" builtinId="8" hidden="1"/>
    <cellStyle name="Hyperlink" xfId="5" builtinId="8" hidden="1"/>
    <cellStyle name="Hyperlink" xfId="3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21" builtinId="8" hidden="1"/>
    <cellStyle name="Hyperlink" xfId="17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2" xfId="78" xr:uid="{00000000-0005-0000-0000-00004B000000}"/>
    <cellStyle name="Normal 3" xfId="73" xr:uid="{00000000-0005-0000-0000-00004C000000}"/>
    <cellStyle name="Notes" xfId="77" xr:uid="{00000000-0005-0000-0000-00004D000000}"/>
    <cellStyle name="WinCalendar_BlankCells_48" xfId="74" xr:uid="{00000000-0005-0000-0000-00004E000000}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F997-C484-4446-91AA-D293DFCDDCB8}">
  <dimension ref="A1:O60"/>
  <sheetViews>
    <sheetView topLeftCell="A28" workbookViewId="0">
      <selection activeCell="I50" sqref="I50:N53"/>
    </sheetView>
  </sheetViews>
  <sheetFormatPr baseColWidth="10" defaultColWidth="8.83203125" defaultRowHeight="16" x14ac:dyDescent="0.2"/>
  <cols>
    <col min="2" max="2" width="11.1640625" customWidth="1"/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45596</v>
      </c>
      <c r="N7" s="4"/>
      <c r="O7" s="5"/>
    </row>
    <row r="8" spans="1:15" x14ac:dyDescent="0.2">
      <c r="A8" t="s">
        <v>5</v>
      </c>
      <c r="B8" s="11" t="s">
        <v>72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73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74</v>
      </c>
      <c r="N28" s="4"/>
      <c r="O28" s="5"/>
    </row>
    <row r="29" spans="1:15" x14ac:dyDescent="0.2">
      <c r="N29" s="4"/>
      <c r="O29" s="5"/>
    </row>
    <row r="30" spans="1:15" x14ac:dyDescent="0.2">
      <c r="B30" t="s">
        <v>75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0.14699999988079071</v>
      </c>
      <c r="C32">
        <v>0.16339999437332153</v>
      </c>
      <c r="D32">
        <v>0.16529999673366547</v>
      </c>
      <c r="E32">
        <v>0.15479999780654907</v>
      </c>
      <c r="F32">
        <v>0.11159999668598175</v>
      </c>
      <c r="G32">
        <v>0.11159999668598175</v>
      </c>
      <c r="H32">
        <v>0.14129999279975891</v>
      </c>
      <c r="I32">
        <v>0.15940000116825104</v>
      </c>
      <c r="J32">
        <v>0.12399999797344208</v>
      </c>
      <c r="K32">
        <v>0.13860000669956207</v>
      </c>
      <c r="L32">
        <v>0.13529999554157257</v>
      </c>
      <c r="M32">
        <v>0.12470000237226486</v>
      </c>
      <c r="N32" s="4"/>
      <c r="O32" s="5"/>
    </row>
    <row r="33" spans="1:15" x14ac:dyDescent="0.2">
      <c r="A33" s="9" t="s">
        <v>26</v>
      </c>
      <c r="B33">
        <v>0.16380000114440918</v>
      </c>
      <c r="C33">
        <v>0.15860000252723694</v>
      </c>
      <c r="D33">
        <v>0.17120000720024109</v>
      </c>
      <c r="E33">
        <v>0.16899999976158142</v>
      </c>
      <c r="F33">
        <v>0.12309999763965607</v>
      </c>
      <c r="G33">
        <v>0.12690000236034393</v>
      </c>
      <c r="H33">
        <v>0.17929999530315399</v>
      </c>
      <c r="I33">
        <v>0.16539999842643738</v>
      </c>
      <c r="J33">
        <v>0.14300000667572021</v>
      </c>
      <c r="K33">
        <v>0.12770000100135803</v>
      </c>
      <c r="L33">
        <v>0.15049999952316284</v>
      </c>
      <c r="M33">
        <v>0.13050000369548798</v>
      </c>
      <c r="N33" s="4"/>
      <c r="O33" s="5"/>
    </row>
    <row r="34" spans="1:15" x14ac:dyDescent="0.2">
      <c r="A34" s="9" t="s">
        <v>27</v>
      </c>
      <c r="B34">
        <v>0.13850000500679016</v>
      </c>
      <c r="C34">
        <v>0.16380000114440918</v>
      </c>
      <c r="D34">
        <v>0.12790000438690186</v>
      </c>
      <c r="E34">
        <v>0.13600000739097595</v>
      </c>
      <c r="F34">
        <v>0.11590000241994858</v>
      </c>
      <c r="G34">
        <v>0.12839999794960022</v>
      </c>
      <c r="H34">
        <v>0.12489999830722809</v>
      </c>
      <c r="I34">
        <v>0.13249999284744263</v>
      </c>
      <c r="J34">
        <v>0.12389999628067017</v>
      </c>
      <c r="K34">
        <v>0.14650000631809235</v>
      </c>
      <c r="L34">
        <v>3.9400000125169754E-2</v>
      </c>
      <c r="M34">
        <v>4.050000011920929E-2</v>
      </c>
      <c r="N34" s="4"/>
      <c r="O34" s="5"/>
    </row>
    <row r="35" spans="1:15" x14ac:dyDescent="0.2">
      <c r="A35" s="9" t="s">
        <v>28</v>
      </c>
      <c r="B35">
        <v>0.1331000030040741</v>
      </c>
      <c r="C35">
        <v>0.15469999611377716</v>
      </c>
      <c r="D35">
        <v>0.13500000536441803</v>
      </c>
      <c r="E35">
        <v>0.13369999825954437</v>
      </c>
      <c r="F35">
        <v>0.12060000002384186</v>
      </c>
      <c r="G35">
        <v>0.11749999970197678</v>
      </c>
      <c r="H35">
        <v>0.14360000193119049</v>
      </c>
      <c r="I35">
        <v>0.14640000462532043</v>
      </c>
      <c r="J35">
        <v>0.13689999282360077</v>
      </c>
      <c r="K35">
        <v>0.14399999380111694</v>
      </c>
      <c r="L35">
        <v>3.9200000464916229E-2</v>
      </c>
      <c r="M35">
        <v>4.0399998426437378E-2</v>
      </c>
      <c r="N35" s="4"/>
      <c r="O35" s="5"/>
    </row>
    <row r="36" spans="1:15" x14ac:dyDescent="0.2">
      <c r="A36" s="9" t="s">
        <v>29</v>
      </c>
      <c r="B36">
        <v>0.16269999742507935</v>
      </c>
      <c r="C36">
        <v>0.15710000693798065</v>
      </c>
      <c r="D36">
        <v>0.11729999631643295</v>
      </c>
      <c r="E36">
        <v>0.12399999797344208</v>
      </c>
      <c r="F36">
        <v>0.16279999911785126</v>
      </c>
      <c r="G36">
        <v>0.16850000619888306</v>
      </c>
      <c r="H36">
        <v>0.15610000491142273</v>
      </c>
      <c r="I36">
        <v>0.16740000247955322</v>
      </c>
      <c r="J36">
        <v>0.1265999972820282</v>
      </c>
      <c r="K36">
        <v>0.13410000503063202</v>
      </c>
      <c r="L36">
        <v>3.8199998438358307E-2</v>
      </c>
      <c r="M36">
        <v>3.970000147819519E-2</v>
      </c>
      <c r="N36" s="4"/>
      <c r="O36" s="5"/>
    </row>
    <row r="37" spans="1:15" x14ac:dyDescent="0.2">
      <c r="A37" s="9" t="s">
        <v>30</v>
      </c>
      <c r="B37">
        <v>0.16089999675750732</v>
      </c>
      <c r="C37">
        <v>0.17129999399185181</v>
      </c>
      <c r="D37">
        <v>0.11509999632835388</v>
      </c>
      <c r="E37">
        <v>0.11890000104904175</v>
      </c>
      <c r="F37">
        <v>0.15649999678134918</v>
      </c>
      <c r="G37">
        <v>0.17149999737739563</v>
      </c>
      <c r="H37">
        <v>0.2004999965429306</v>
      </c>
      <c r="I37">
        <v>0.1851000040769577</v>
      </c>
      <c r="J37">
        <v>0.13629999756813049</v>
      </c>
      <c r="K37">
        <v>0.14900000393390656</v>
      </c>
      <c r="L37">
        <v>3.9299998432397842E-2</v>
      </c>
      <c r="M37">
        <v>3.9400000125169754E-2</v>
      </c>
      <c r="N37" s="4"/>
      <c r="O37" s="5"/>
    </row>
    <row r="38" spans="1:15" x14ac:dyDescent="0.2">
      <c r="A38" s="9" t="s">
        <v>31</v>
      </c>
      <c r="B38">
        <v>0.12720000743865967</v>
      </c>
      <c r="C38">
        <v>0.13750000298023224</v>
      </c>
      <c r="D38">
        <v>0.17020000517368317</v>
      </c>
      <c r="E38">
        <v>0.210999995470047</v>
      </c>
      <c r="F38">
        <v>0.17949999868869781</v>
      </c>
      <c r="G38">
        <v>0.16439999639987946</v>
      </c>
      <c r="H38">
        <v>0.13300000131130219</v>
      </c>
      <c r="I38">
        <v>0.16210000216960907</v>
      </c>
      <c r="J38">
        <v>0.12770000100135803</v>
      </c>
      <c r="K38">
        <v>0.14990000426769257</v>
      </c>
      <c r="L38">
        <v>0.20160000026226044</v>
      </c>
      <c r="M38">
        <v>0.20720000565052032</v>
      </c>
      <c r="N38" s="4"/>
      <c r="O38" s="5"/>
    </row>
    <row r="39" spans="1:15" x14ac:dyDescent="0.2">
      <c r="A39" s="9" t="s">
        <v>32</v>
      </c>
      <c r="B39">
        <v>0.14219999313354492</v>
      </c>
      <c r="C39">
        <v>0.14509999752044678</v>
      </c>
      <c r="D39">
        <v>0.21909999847412109</v>
      </c>
      <c r="E39">
        <v>0.16789999604225159</v>
      </c>
      <c r="F39">
        <v>0.19920000433921814</v>
      </c>
      <c r="G39">
        <v>0.20370000600814819</v>
      </c>
      <c r="H39">
        <v>0.16850000619888306</v>
      </c>
      <c r="I39">
        <v>0.15160000324249268</v>
      </c>
      <c r="J39">
        <v>0.13660000264644623</v>
      </c>
      <c r="K39">
        <v>0.12309999763965607</v>
      </c>
      <c r="L39">
        <v>0.20200000703334808</v>
      </c>
      <c r="M39">
        <v>0.23489999771118164</v>
      </c>
      <c r="N39" s="4"/>
      <c r="O39" s="5"/>
    </row>
    <row r="41" spans="1:15" x14ac:dyDescent="0.2">
      <c r="B41" s="34" t="s">
        <v>35</v>
      </c>
      <c r="C41" s="34"/>
      <c r="D41" s="34"/>
      <c r="E41" s="34"/>
      <c r="F41" s="34"/>
      <c r="G41" s="34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0.15819999948143959</v>
      </c>
      <c r="C43" s="1">
        <f>AVERAGE(D32:E33)</f>
        <v>0.16507500037550926</v>
      </c>
      <c r="D43" s="1">
        <f>AVERAGE(F32:G33)</f>
        <v>0.11829999834299088</v>
      </c>
      <c r="E43" s="1">
        <f>AVERAGE(H32:I33)</f>
        <v>0.16134999692440033</v>
      </c>
      <c r="F43" s="1">
        <f>AVERAGE(J32:K33)</f>
        <v>0.1333250030875206</v>
      </c>
      <c r="G43" s="1">
        <f>AVERAGE(L32:M33)</f>
        <v>0.13525000028312206</v>
      </c>
    </row>
    <row r="44" spans="1:15" x14ac:dyDescent="0.2">
      <c r="B44" s="1">
        <f>AVERAGE(B34:C35)</f>
        <v>0.14752500131726265</v>
      </c>
      <c r="C44" s="1">
        <f>AVERAGE(D34:E35)</f>
        <v>0.13315000385046005</v>
      </c>
      <c r="D44" s="1">
        <f>AVERAGE(F34:G35)</f>
        <v>0.12060000002384186</v>
      </c>
      <c r="E44" s="1">
        <f>AVERAGE(H34:I35)</f>
        <v>0.13684999942779541</v>
      </c>
      <c r="F44" s="1">
        <f>AVERAGE(J34:K35)</f>
        <v>0.13782499730587006</v>
      </c>
      <c r="G44" s="1">
        <f>AVERAGE(L34:M35)</f>
        <v>3.9874999783933163E-2</v>
      </c>
    </row>
    <row r="45" spans="1:15" x14ac:dyDescent="0.2">
      <c r="B45" s="1">
        <f>AVERAGE(B36:C37)</f>
        <v>0.16299999877810478</v>
      </c>
      <c r="C45" s="1">
        <f>AVERAGE(D36:E37)</f>
        <v>0.11882499791681767</v>
      </c>
      <c r="D45" s="1">
        <f>AVERAGE(F36:G37)</f>
        <v>0.16482499986886978</v>
      </c>
      <c r="E45" s="1">
        <f>AVERAGE(H36:I37)</f>
        <v>0.17727500200271606</v>
      </c>
      <c r="F45" s="1">
        <f>AVERAGE(J36:K37)</f>
        <v>0.13650000095367432</v>
      </c>
      <c r="G45" s="1">
        <f>AVERAGE(L36:M37)</f>
        <v>3.9149999618530273E-2</v>
      </c>
    </row>
    <row r="46" spans="1:15" x14ac:dyDescent="0.2">
      <c r="B46" s="1">
        <f>AVERAGE(B38:C39)</f>
        <v>0.1380000002682209</v>
      </c>
      <c r="C46" s="1">
        <f>AVERAGE(D38:E39)</f>
        <v>0.19204999879002571</v>
      </c>
      <c r="D46" s="1">
        <f>AVERAGE(F38:G39)</f>
        <v>0.1867000013589859</v>
      </c>
      <c r="E46" s="1">
        <f>AVERAGE(H38:I39)</f>
        <v>0.15380000323057175</v>
      </c>
      <c r="F46" s="1">
        <f>AVERAGE(J38:K39)</f>
        <v>0.13432500138878822</v>
      </c>
      <c r="G46" s="1">
        <f>AVERAGE(L38:M39)</f>
        <v>0.21142500266432762</v>
      </c>
    </row>
    <row r="48" spans="1:15" x14ac:dyDescent="0.2">
      <c r="B48" s="35" t="s">
        <v>33</v>
      </c>
      <c r="C48" s="35"/>
      <c r="D48" s="35"/>
      <c r="E48" s="35"/>
      <c r="F48" s="35"/>
      <c r="G48" s="35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7.9099999740719795</v>
      </c>
      <c r="C50" s="2">
        <f t="shared" si="0"/>
        <v>8.2537500187754631</v>
      </c>
      <c r="D50" s="2">
        <f t="shared" si="0"/>
        <v>5.9149999171495438</v>
      </c>
      <c r="E50" s="2">
        <f t="shared" si="0"/>
        <v>8.0674998462200165</v>
      </c>
      <c r="F50" s="2">
        <f t="shared" si="0"/>
        <v>6.66625015437603</v>
      </c>
      <c r="G50" s="2">
        <f t="shared" si="0"/>
        <v>6.7625000141561031</v>
      </c>
      <c r="I50" s="7">
        <f>B50-$H$53</f>
        <v>5.769999974071979</v>
      </c>
      <c r="J50" s="7">
        <f t="shared" ref="J50:N53" si="1">C50-$H$53</f>
        <v>6.1137500187754625</v>
      </c>
      <c r="K50" s="7">
        <f t="shared" si="1"/>
        <v>3.7749999171495436</v>
      </c>
      <c r="L50" s="7">
        <f t="shared" si="1"/>
        <v>5.9274998462200159</v>
      </c>
      <c r="M50" s="7">
        <f t="shared" si="1"/>
        <v>4.5262501543760294</v>
      </c>
      <c r="N50" s="7">
        <f t="shared" si="1"/>
        <v>4.6225000141561026</v>
      </c>
    </row>
    <row r="51" spans="2:14" x14ac:dyDescent="0.2">
      <c r="B51" s="2">
        <f t="shared" si="0"/>
        <v>7.3762500658631325</v>
      </c>
      <c r="C51" s="2">
        <f t="shared" si="0"/>
        <v>6.6575001925230026</v>
      </c>
      <c r="D51" s="2">
        <f t="shared" si="0"/>
        <v>6.0300000011920929</v>
      </c>
      <c r="E51" s="2">
        <f t="shared" si="0"/>
        <v>6.8424999713897705</v>
      </c>
      <c r="F51" s="2">
        <f t="shared" si="0"/>
        <v>6.8912498652935028</v>
      </c>
      <c r="G51" s="2">
        <f t="shared" si="0"/>
        <v>1.9937499891966581</v>
      </c>
      <c r="I51" s="7">
        <f t="shared" ref="I51:I53" si="2">B51-$H$53</f>
        <v>5.2362500658631319</v>
      </c>
      <c r="J51" s="7">
        <f t="shared" si="1"/>
        <v>4.5175001925230021</v>
      </c>
      <c r="K51" s="7">
        <f t="shared" si="1"/>
        <v>3.8900000011920928</v>
      </c>
      <c r="L51" s="7">
        <f t="shared" si="1"/>
        <v>4.7024999713897699</v>
      </c>
      <c r="M51" s="7">
        <f t="shared" si="1"/>
        <v>4.7512498652935022</v>
      </c>
      <c r="N51" s="7">
        <f t="shared" si="1"/>
        <v>-0.14625001080334199</v>
      </c>
    </row>
    <row r="52" spans="2:14" x14ac:dyDescent="0.2">
      <c r="B52" s="2">
        <f t="shared" si="0"/>
        <v>8.1499999389052391</v>
      </c>
      <c r="C52" s="2">
        <f t="shared" si="0"/>
        <v>5.9412498958408833</v>
      </c>
      <c r="D52" s="2">
        <f t="shared" si="0"/>
        <v>8.2412499934434891</v>
      </c>
      <c r="E52" s="2">
        <f t="shared" si="0"/>
        <v>8.8637501001358032</v>
      </c>
      <c r="F52" s="2">
        <f t="shared" si="0"/>
        <v>6.8250000476837158</v>
      </c>
      <c r="G52" s="2">
        <f t="shared" si="0"/>
        <v>1.9574999809265137</v>
      </c>
      <c r="I52" s="7">
        <f t="shared" si="2"/>
        <v>6.0099999389052385</v>
      </c>
      <c r="J52" s="7">
        <f t="shared" si="1"/>
        <v>3.8012498958408831</v>
      </c>
      <c r="K52" s="7">
        <f t="shared" si="1"/>
        <v>6.1012499934434885</v>
      </c>
      <c r="L52" s="7">
        <f t="shared" si="1"/>
        <v>6.7237501001358027</v>
      </c>
      <c r="M52" s="7">
        <f t="shared" si="1"/>
        <v>4.6850000476837153</v>
      </c>
      <c r="N52" s="7">
        <f t="shared" si="1"/>
        <v>-0.18250001907348645</v>
      </c>
    </row>
    <row r="53" spans="2:14" x14ac:dyDescent="0.2">
      <c r="B53" s="2">
        <f t="shared" si="0"/>
        <v>6.9000000134110451</v>
      </c>
      <c r="C53" s="2">
        <f t="shared" si="0"/>
        <v>9.6024999395012856</v>
      </c>
      <c r="D53" s="2">
        <f t="shared" si="0"/>
        <v>9.335000067949295</v>
      </c>
      <c r="E53" s="2">
        <f t="shared" si="0"/>
        <v>7.6900001615285873</v>
      </c>
      <c r="F53" s="2">
        <f t="shared" si="0"/>
        <v>6.7162500694394112</v>
      </c>
      <c r="G53" s="2">
        <f t="shared" si="0"/>
        <v>10.571250133216381</v>
      </c>
      <c r="H53">
        <v>2.14</v>
      </c>
      <c r="I53" s="7">
        <f t="shared" si="2"/>
        <v>4.7600000134110445</v>
      </c>
      <c r="J53" s="7">
        <f t="shared" si="1"/>
        <v>7.462499939501285</v>
      </c>
      <c r="K53" s="7">
        <f t="shared" si="1"/>
        <v>7.1950000679492945</v>
      </c>
      <c r="L53" s="7">
        <f t="shared" si="1"/>
        <v>5.5500001615285868</v>
      </c>
      <c r="M53" s="7">
        <f t="shared" si="1"/>
        <v>4.5762500694394106</v>
      </c>
      <c r="N53" s="7">
        <f t="shared" si="1"/>
        <v>8.4312501332163805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A9EA-15D3-3F47-B0FD-B6444539D32D}">
  <dimension ref="A1:E28"/>
  <sheetViews>
    <sheetView topLeftCell="A7" workbookViewId="0">
      <selection activeCell="L20" sqref="L20"/>
    </sheetView>
  </sheetViews>
  <sheetFormatPr baseColWidth="10" defaultColWidth="11" defaultRowHeight="16" x14ac:dyDescent="0.2"/>
  <sheetData>
    <row r="1" spans="1:5" ht="20" thickBot="1" x14ac:dyDescent="0.3">
      <c r="A1" s="23"/>
      <c r="B1" s="24"/>
      <c r="C1" s="25" t="s">
        <v>46</v>
      </c>
      <c r="D1" s="26" t="s">
        <v>47</v>
      </c>
      <c r="E1" s="13" t="s">
        <v>48</v>
      </c>
    </row>
    <row r="2" spans="1:5" ht="19" x14ac:dyDescent="0.25">
      <c r="A2" s="32" t="s">
        <v>49</v>
      </c>
      <c r="B2" s="27">
        <v>5.769999974071979</v>
      </c>
      <c r="C2" s="28">
        <f>B2*2</f>
        <v>11.539999948143958</v>
      </c>
      <c r="D2" s="29">
        <f>0.3/C2*1000</f>
        <v>25.99653391231173</v>
      </c>
      <c r="E2" s="30">
        <f>ROUND(D2,0)</f>
        <v>26</v>
      </c>
    </row>
    <row r="3" spans="1:5" ht="19" x14ac:dyDescent="0.25">
      <c r="A3" s="32" t="s">
        <v>50</v>
      </c>
      <c r="B3">
        <v>6.1137500187754625</v>
      </c>
      <c r="C3" s="18">
        <f t="shared" ref="C3:C11" si="0">B3*2</f>
        <v>12.227500037550925</v>
      </c>
      <c r="D3" s="19">
        <f t="shared" ref="D3:D23" si="1">0.3/C3*1000</f>
        <v>24.534859871494035</v>
      </c>
      <c r="E3" s="20">
        <f t="shared" ref="E3:E23" si="2">ROUND(D3,0)</f>
        <v>25</v>
      </c>
    </row>
    <row r="4" spans="1:5" ht="19" x14ac:dyDescent="0.25">
      <c r="A4" s="32" t="s">
        <v>51</v>
      </c>
      <c r="B4">
        <v>3.7749999171495436</v>
      </c>
      <c r="C4" s="18">
        <f t="shared" si="0"/>
        <v>7.5499998342990873</v>
      </c>
      <c r="D4" s="19">
        <f t="shared" si="1"/>
        <v>39.735100209820175</v>
      </c>
      <c r="E4" s="20">
        <f t="shared" si="2"/>
        <v>40</v>
      </c>
    </row>
    <row r="5" spans="1:5" ht="19" x14ac:dyDescent="0.25">
      <c r="A5" s="32" t="s">
        <v>52</v>
      </c>
      <c r="B5">
        <v>5.9274998462200159</v>
      </c>
      <c r="C5" s="18">
        <f t="shared" si="0"/>
        <v>11.854999692440032</v>
      </c>
      <c r="D5" s="19">
        <f t="shared" si="1"/>
        <v>25.305778809198188</v>
      </c>
      <c r="E5" s="20">
        <f t="shared" si="2"/>
        <v>25</v>
      </c>
    </row>
    <row r="6" spans="1:5" ht="19" x14ac:dyDescent="0.25">
      <c r="A6" s="32" t="s">
        <v>53</v>
      </c>
      <c r="B6">
        <v>4.5262501543760294</v>
      </c>
      <c r="C6" s="18">
        <f t="shared" si="0"/>
        <v>9.0525003087520588</v>
      </c>
      <c r="D6" s="19">
        <f t="shared" si="1"/>
        <v>33.140015439707483</v>
      </c>
      <c r="E6" s="20">
        <f t="shared" si="2"/>
        <v>33</v>
      </c>
    </row>
    <row r="7" spans="1:5" ht="19" x14ac:dyDescent="0.25">
      <c r="A7" s="32" t="s">
        <v>54</v>
      </c>
      <c r="B7">
        <v>4.6225000141561026</v>
      </c>
      <c r="C7" s="18">
        <f t="shared" si="0"/>
        <v>9.2450000283122051</v>
      </c>
      <c r="D7" s="19">
        <f t="shared" si="1"/>
        <v>32.449972858979955</v>
      </c>
      <c r="E7" s="20">
        <f t="shared" si="2"/>
        <v>32</v>
      </c>
    </row>
    <row r="8" spans="1:5" ht="19" x14ac:dyDescent="0.25">
      <c r="A8" s="32" t="s">
        <v>55</v>
      </c>
      <c r="B8">
        <v>5.2362500658631319</v>
      </c>
      <c r="C8" s="18">
        <f t="shared" si="0"/>
        <v>10.472500131726264</v>
      </c>
      <c r="D8" s="19">
        <f t="shared" si="1"/>
        <v>28.646454640869855</v>
      </c>
      <c r="E8" s="20">
        <f t="shared" si="2"/>
        <v>29</v>
      </c>
    </row>
    <row r="9" spans="1:5" ht="19" x14ac:dyDescent="0.25">
      <c r="A9" s="32" t="s">
        <v>56</v>
      </c>
      <c r="B9">
        <v>4.5175001925230021</v>
      </c>
      <c r="C9" s="18">
        <f t="shared" si="0"/>
        <v>9.0350003850460041</v>
      </c>
      <c r="D9" s="19">
        <f t="shared" si="1"/>
        <v>33.204204451007605</v>
      </c>
      <c r="E9" s="20">
        <f t="shared" si="2"/>
        <v>33</v>
      </c>
    </row>
    <row r="10" spans="1:5" ht="19" x14ac:dyDescent="0.25">
      <c r="A10" s="32" t="s">
        <v>57</v>
      </c>
      <c r="B10">
        <v>3.8900000011920928</v>
      </c>
      <c r="C10" s="18">
        <f t="shared" si="0"/>
        <v>7.7800000023841855</v>
      </c>
      <c r="D10" s="19">
        <f t="shared" si="1"/>
        <v>38.560411299237124</v>
      </c>
      <c r="E10" s="20">
        <f t="shared" si="2"/>
        <v>39</v>
      </c>
    </row>
    <row r="11" spans="1:5" ht="19" x14ac:dyDescent="0.25">
      <c r="A11" s="32" t="s">
        <v>58</v>
      </c>
      <c r="B11">
        <v>4.7024999713897699</v>
      </c>
      <c r="C11" s="18">
        <f t="shared" si="0"/>
        <v>9.4049999427795399</v>
      </c>
      <c r="D11" s="19">
        <f t="shared" si="1"/>
        <v>31.897926828837221</v>
      </c>
      <c r="E11" s="20">
        <f t="shared" si="2"/>
        <v>32</v>
      </c>
    </row>
    <row r="12" spans="1:5" ht="19" x14ac:dyDescent="0.25">
      <c r="A12" s="32" t="s">
        <v>76</v>
      </c>
      <c r="B12">
        <v>4.7512498652935022</v>
      </c>
      <c r="C12" s="18">
        <f>B12*2</f>
        <v>9.5024997305870045</v>
      </c>
      <c r="D12" s="19">
        <f t="shared" si="1"/>
        <v>31.570640200530462</v>
      </c>
      <c r="E12" s="20">
        <f t="shared" si="2"/>
        <v>32</v>
      </c>
    </row>
    <row r="13" spans="1:5" ht="19" x14ac:dyDescent="0.25">
      <c r="A13" s="33" t="s">
        <v>59</v>
      </c>
      <c r="B13">
        <v>4.7600000134110445</v>
      </c>
      <c r="C13" s="18">
        <f>B13*2</f>
        <v>9.520000026822089</v>
      </c>
      <c r="D13" s="15">
        <f t="shared" si="1"/>
        <v>31.51260495323173</v>
      </c>
      <c r="E13" s="14">
        <f t="shared" si="2"/>
        <v>32</v>
      </c>
    </row>
    <row r="14" spans="1:5" ht="19" x14ac:dyDescent="0.25">
      <c r="A14" s="33" t="s">
        <v>60</v>
      </c>
      <c r="B14">
        <v>7.462499939501285</v>
      </c>
      <c r="C14" s="18">
        <f t="shared" ref="C14:C23" si="3">B14*2</f>
        <v>14.92499987900257</v>
      </c>
      <c r="D14" s="15">
        <f t="shared" si="1"/>
        <v>20.1005026755182</v>
      </c>
      <c r="E14" s="14">
        <f t="shared" si="2"/>
        <v>20</v>
      </c>
    </row>
    <row r="15" spans="1:5" ht="19" x14ac:dyDescent="0.25">
      <c r="A15" s="33" t="s">
        <v>61</v>
      </c>
      <c r="B15">
        <v>7.1950000679492945</v>
      </c>
      <c r="C15" s="18">
        <f t="shared" si="3"/>
        <v>14.390000135898589</v>
      </c>
      <c r="D15" s="15">
        <f t="shared" si="1"/>
        <v>20.847810782961218</v>
      </c>
      <c r="E15" s="14">
        <f t="shared" si="2"/>
        <v>21</v>
      </c>
    </row>
    <row r="16" spans="1:5" ht="19" x14ac:dyDescent="0.25">
      <c r="A16" s="33" t="s">
        <v>62</v>
      </c>
      <c r="B16">
        <v>5.5500001615285868</v>
      </c>
      <c r="C16" s="18">
        <f t="shared" si="3"/>
        <v>11.100000323057174</v>
      </c>
      <c r="D16" s="15">
        <f t="shared" si="1"/>
        <v>27.027026240425702</v>
      </c>
      <c r="E16" s="14">
        <f t="shared" si="2"/>
        <v>27</v>
      </c>
    </row>
    <row r="17" spans="1:5" ht="19" x14ac:dyDescent="0.25">
      <c r="A17" s="33" t="s">
        <v>63</v>
      </c>
      <c r="B17">
        <v>4.5762500694394106</v>
      </c>
      <c r="C17" s="18">
        <f t="shared" si="3"/>
        <v>9.1525001388788212</v>
      </c>
      <c r="D17" s="15">
        <f t="shared" si="1"/>
        <v>32.777929030083563</v>
      </c>
      <c r="E17" s="14">
        <f t="shared" si="2"/>
        <v>33</v>
      </c>
    </row>
    <row r="18" spans="1:5" ht="19" x14ac:dyDescent="0.25">
      <c r="A18" s="33" t="s">
        <v>64</v>
      </c>
      <c r="B18">
        <v>8.4312501332163805</v>
      </c>
      <c r="C18" s="18">
        <f t="shared" si="3"/>
        <v>16.862500266432761</v>
      </c>
      <c r="D18" s="15">
        <f t="shared" si="1"/>
        <v>17.790955982796529</v>
      </c>
      <c r="E18" s="14">
        <f t="shared" si="2"/>
        <v>18</v>
      </c>
    </row>
    <row r="19" spans="1:5" ht="19" x14ac:dyDescent="0.25">
      <c r="A19" s="33" t="s">
        <v>65</v>
      </c>
      <c r="B19">
        <v>6.0099999389052385</v>
      </c>
      <c r="C19" s="18">
        <f t="shared" si="3"/>
        <v>12.019999877810477</v>
      </c>
      <c r="D19" s="15">
        <f t="shared" si="1"/>
        <v>24.958402915944703</v>
      </c>
      <c r="E19" s="14">
        <f t="shared" si="2"/>
        <v>25</v>
      </c>
    </row>
    <row r="20" spans="1:5" ht="19" x14ac:dyDescent="0.25">
      <c r="A20" s="33" t="s">
        <v>66</v>
      </c>
      <c r="B20">
        <v>3.8012498958408831</v>
      </c>
      <c r="C20" s="18">
        <f t="shared" si="3"/>
        <v>7.6024997916817663</v>
      </c>
      <c r="D20" s="15">
        <f t="shared" si="1"/>
        <v>39.460704797156765</v>
      </c>
      <c r="E20" s="14">
        <f t="shared" si="2"/>
        <v>39</v>
      </c>
    </row>
    <row r="21" spans="1:5" ht="19" x14ac:dyDescent="0.25">
      <c r="A21" s="33" t="s">
        <v>67</v>
      </c>
      <c r="B21">
        <v>6.1012499934434885</v>
      </c>
      <c r="C21" s="18">
        <f t="shared" si="3"/>
        <v>12.202499986886977</v>
      </c>
      <c r="D21" s="15">
        <f t="shared" si="1"/>
        <v>24.585126025190355</v>
      </c>
      <c r="E21" s="14">
        <f t="shared" si="2"/>
        <v>25</v>
      </c>
    </row>
    <row r="22" spans="1:5" ht="20" thickBot="1" x14ac:dyDescent="0.3">
      <c r="A22" s="33" t="s">
        <v>68</v>
      </c>
      <c r="B22">
        <v>6.7237501001358027</v>
      </c>
      <c r="C22" s="18">
        <f t="shared" si="3"/>
        <v>13.447500200271605</v>
      </c>
      <c r="D22" s="16">
        <f t="shared" si="1"/>
        <v>22.3089790319498</v>
      </c>
      <c r="E22" s="17">
        <f t="shared" si="2"/>
        <v>22</v>
      </c>
    </row>
    <row r="23" spans="1:5" ht="20" thickBot="1" x14ac:dyDescent="0.3">
      <c r="A23" s="33" t="s">
        <v>77</v>
      </c>
      <c r="B23" s="31">
        <v>4.6850000476837153</v>
      </c>
      <c r="C23" s="21">
        <f t="shared" si="3"/>
        <v>9.3700000953674305</v>
      </c>
      <c r="D23" s="16">
        <f t="shared" si="1"/>
        <v>32.017075447877673</v>
      </c>
      <c r="E23" s="17">
        <f t="shared" si="2"/>
        <v>32</v>
      </c>
    </row>
    <row r="26" spans="1:5" x14ac:dyDescent="0.2">
      <c r="A26" t="s">
        <v>69</v>
      </c>
      <c r="B26" s="22">
        <v>45595</v>
      </c>
    </row>
    <row r="27" spans="1:5" x14ac:dyDescent="0.2">
      <c r="A27" t="s">
        <v>70</v>
      </c>
      <c r="B27" s="22">
        <v>45593</v>
      </c>
      <c r="C27" t="s">
        <v>78</v>
      </c>
    </row>
    <row r="28" spans="1:5" x14ac:dyDescent="0.2">
      <c r="A28" t="s">
        <v>71</v>
      </c>
      <c r="B28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D5BE-EA6D-B145-AE36-DF8D490906AA}">
  <dimension ref="A1:O60"/>
  <sheetViews>
    <sheetView topLeftCell="A27" workbookViewId="0">
      <selection activeCell="A3" sqref="A3:M39"/>
    </sheetView>
  </sheetViews>
  <sheetFormatPr baseColWidth="10" defaultColWidth="8.83203125" defaultRowHeight="16" x14ac:dyDescent="0.2"/>
  <cols>
    <col min="2" max="2" width="11.1640625" customWidth="1"/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45597</v>
      </c>
      <c r="N7" s="4"/>
      <c r="O7" s="5"/>
    </row>
    <row r="8" spans="1:15" x14ac:dyDescent="0.2">
      <c r="A8" t="s">
        <v>5</v>
      </c>
      <c r="B8" s="11" t="s">
        <v>80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73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81</v>
      </c>
      <c r="N28" s="4"/>
      <c r="O28" s="5"/>
    </row>
    <row r="29" spans="1:15" x14ac:dyDescent="0.2">
      <c r="N29" s="4"/>
      <c r="O29" s="5"/>
    </row>
    <row r="30" spans="1:15" x14ac:dyDescent="0.2">
      <c r="B30" t="s">
        <v>82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0.13410000503063202</v>
      </c>
      <c r="C32">
        <v>0.12790000438690186</v>
      </c>
      <c r="D32">
        <v>0.12749999761581421</v>
      </c>
      <c r="E32">
        <v>0.12569999694824219</v>
      </c>
      <c r="F32">
        <v>0.1257999986410141</v>
      </c>
      <c r="G32">
        <v>0.12319999933242798</v>
      </c>
      <c r="H32">
        <v>0.13779999315738678</v>
      </c>
      <c r="I32">
        <v>0.13889999687671661</v>
      </c>
      <c r="J32">
        <v>0.12680000066757202</v>
      </c>
      <c r="K32">
        <v>0.12770000100135803</v>
      </c>
      <c r="L32">
        <v>0.12280000001192093</v>
      </c>
      <c r="M32">
        <v>0.12710000574588776</v>
      </c>
      <c r="N32" s="4"/>
      <c r="O32" s="5"/>
    </row>
    <row r="33" spans="1:15" x14ac:dyDescent="0.2">
      <c r="A33" s="9" t="s">
        <v>26</v>
      </c>
      <c r="B33">
        <v>0.13840000331401825</v>
      </c>
      <c r="C33">
        <v>0.14429999887943268</v>
      </c>
      <c r="D33">
        <v>0.12489999830722809</v>
      </c>
      <c r="E33">
        <v>0.13240000605583191</v>
      </c>
      <c r="F33">
        <v>0.12839999794960022</v>
      </c>
      <c r="G33">
        <v>0.12950000166893005</v>
      </c>
      <c r="H33">
        <v>0.13740000128746033</v>
      </c>
      <c r="I33">
        <v>0.13979999721050262</v>
      </c>
      <c r="J33">
        <v>0.13590000569820404</v>
      </c>
      <c r="K33">
        <v>0.13289999961853027</v>
      </c>
      <c r="L33">
        <v>0.13169999420642853</v>
      </c>
      <c r="M33">
        <v>0.13429999351501465</v>
      </c>
      <c r="N33" s="4"/>
      <c r="O33" s="5"/>
    </row>
    <row r="34" spans="1:15" x14ac:dyDescent="0.2">
      <c r="A34" s="9" t="s">
        <v>27</v>
      </c>
      <c r="B34">
        <v>0.12839999794960022</v>
      </c>
      <c r="C34">
        <v>0.12999999523162842</v>
      </c>
      <c r="D34">
        <v>0.12269999831914902</v>
      </c>
      <c r="E34">
        <v>0.12540000677108765</v>
      </c>
      <c r="F34">
        <v>0.12549999356269836</v>
      </c>
      <c r="G34">
        <v>0.11760000139474869</v>
      </c>
      <c r="H34">
        <v>0.12890000641345978</v>
      </c>
      <c r="I34">
        <v>0.13060000538825989</v>
      </c>
      <c r="J34">
        <v>0.12559999525547028</v>
      </c>
      <c r="K34">
        <v>0.1185000017285347</v>
      </c>
      <c r="L34">
        <v>0.12870000302791595</v>
      </c>
      <c r="M34">
        <v>0.13249999284744263</v>
      </c>
      <c r="N34" s="4"/>
      <c r="O34" s="5"/>
    </row>
    <row r="35" spans="1:15" x14ac:dyDescent="0.2">
      <c r="A35" s="9" t="s">
        <v>28</v>
      </c>
      <c r="B35">
        <v>0.1289999932050705</v>
      </c>
      <c r="C35">
        <v>0.14409999549388885</v>
      </c>
      <c r="D35">
        <v>0.13179999589920044</v>
      </c>
      <c r="E35">
        <v>0.12790000438690186</v>
      </c>
      <c r="F35">
        <v>0.12330000102519989</v>
      </c>
      <c r="G35">
        <v>0.13470000028610229</v>
      </c>
      <c r="H35">
        <v>0.12559999525547028</v>
      </c>
      <c r="I35">
        <v>0.13130000233650208</v>
      </c>
      <c r="J35">
        <v>0.12939999997615814</v>
      </c>
      <c r="K35">
        <v>0.12999999523162842</v>
      </c>
      <c r="L35">
        <v>0.12409999966621399</v>
      </c>
      <c r="M35">
        <v>0.13060000538825989</v>
      </c>
      <c r="N35" s="4"/>
      <c r="O35" s="5"/>
    </row>
    <row r="36" spans="1:15" x14ac:dyDescent="0.2">
      <c r="A36" s="9" t="s">
        <v>29</v>
      </c>
      <c r="B36">
        <v>0.1289999932050705</v>
      </c>
      <c r="C36">
        <v>0.11779999732971191</v>
      </c>
      <c r="D36">
        <v>0.12150000035762787</v>
      </c>
      <c r="E36">
        <v>0.12189999967813492</v>
      </c>
      <c r="F36">
        <v>0.11819999665021896</v>
      </c>
      <c r="G36">
        <v>0.10540000349283218</v>
      </c>
      <c r="H36">
        <v>0.12809999287128448</v>
      </c>
      <c r="I36">
        <v>0.12680000066757202</v>
      </c>
      <c r="J36">
        <v>0.12630000710487366</v>
      </c>
      <c r="K36">
        <v>0.12520000338554382</v>
      </c>
      <c r="L36">
        <v>0.11840000003576279</v>
      </c>
      <c r="M36">
        <v>0.12649999558925629</v>
      </c>
      <c r="N36" s="4"/>
      <c r="O36" s="5"/>
    </row>
    <row r="37" spans="1:15" x14ac:dyDescent="0.2">
      <c r="A37" s="9" t="s">
        <v>30</v>
      </c>
      <c r="B37">
        <v>0.1257999986410141</v>
      </c>
      <c r="C37">
        <v>0.1387999951839447</v>
      </c>
      <c r="D37">
        <v>0.12540000677108765</v>
      </c>
      <c r="E37">
        <v>0.1242000013589859</v>
      </c>
      <c r="F37">
        <v>0.125</v>
      </c>
      <c r="G37">
        <v>0.11949999630451202</v>
      </c>
      <c r="H37">
        <v>0.13910000026226044</v>
      </c>
      <c r="I37">
        <v>0.13410000503063202</v>
      </c>
      <c r="J37">
        <v>0.12479999661445618</v>
      </c>
      <c r="K37">
        <v>0.12569999694824219</v>
      </c>
      <c r="L37">
        <v>0.11509999632835388</v>
      </c>
      <c r="M37">
        <v>0.12720000743865967</v>
      </c>
      <c r="N37" s="4"/>
      <c r="O37" s="5"/>
    </row>
    <row r="38" spans="1:15" x14ac:dyDescent="0.2">
      <c r="A38" s="9" t="s">
        <v>31</v>
      </c>
      <c r="B38">
        <v>0.1265999972820282</v>
      </c>
      <c r="C38">
        <v>0.12870000302791595</v>
      </c>
      <c r="D38">
        <v>9.6500001847743988E-2</v>
      </c>
      <c r="E38">
        <v>9.6000000834465027E-2</v>
      </c>
      <c r="F38">
        <v>0.12600000202655792</v>
      </c>
      <c r="G38">
        <v>0.10559999942779541</v>
      </c>
      <c r="H38">
        <v>0.12620000541210175</v>
      </c>
      <c r="I38">
        <v>0.12200000137090683</v>
      </c>
      <c r="J38">
        <v>0.11879999935626984</v>
      </c>
      <c r="K38">
        <v>0.11410000175237656</v>
      </c>
      <c r="L38">
        <v>4.1200000792741776E-2</v>
      </c>
      <c r="M38">
        <v>4.2599998414516449E-2</v>
      </c>
      <c r="N38" s="4"/>
      <c r="O38" s="5"/>
    </row>
    <row r="39" spans="1:15" x14ac:dyDescent="0.2">
      <c r="A39" s="9" t="s">
        <v>32</v>
      </c>
      <c r="B39">
        <v>0.12439999729394913</v>
      </c>
      <c r="C39">
        <v>0.12759999930858612</v>
      </c>
      <c r="D39">
        <v>0.10239999741315842</v>
      </c>
      <c r="E39">
        <v>0.10069999843835831</v>
      </c>
      <c r="F39">
        <v>0.11029999703168869</v>
      </c>
      <c r="G39">
        <v>0.11519999802112579</v>
      </c>
      <c r="H39">
        <v>0.12210000306367874</v>
      </c>
      <c r="I39">
        <v>0.12290000170469284</v>
      </c>
      <c r="J39">
        <v>0.11659999936819077</v>
      </c>
      <c r="K39">
        <v>0.12359999865293503</v>
      </c>
      <c r="L39">
        <v>4.1000001132488251E-2</v>
      </c>
      <c r="M39">
        <v>4.1600000113248825E-2</v>
      </c>
      <c r="N39" s="4"/>
      <c r="O39" s="5"/>
    </row>
    <row r="41" spans="1:15" x14ac:dyDescent="0.2">
      <c r="B41" s="34" t="s">
        <v>35</v>
      </c>
      <c r="C41" s="34"/>
      <c r="D41" s="34"/>
      <c r="E41" s="34"/>
      <c r="F41" s="34"/>
      <c r="G41" s="34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0.1361750029027462</v>
      </c>
      <c r="C43" s="1">
        <f>AVERAGE(D32:E33)</f>
        <v>0.1276249997317791</v>
      </c>
      <c r="D43" s="1">
        <f>AVERAGE(F32:G33)</f>
        <v>0.12672499939799309</v>
      </c>
      <c r="E43" s="1">
        <f>AVERAGE(H32:I33)</f>
        <v>0.13847499713301659</v>
      </c>
      <c r="F43" s="1">
        <f>AVERAGE(J32:K33)</f>
        <v>0.13082500174641609</v>
      </c>
      <c r="G43" s="1">
        <f>AVERAGE(L32:M33)</f>
        <v>0.12897499836981297</v>
      </c>
    </row>
    <row r="44" spans="1:15" x14ac:dyDescent="0.2">
      <c r="B44" s="1">
        <f>AVERAGE(B34:C35)</f>
        <v>0.132874995470047</v>
      </c>
      <c r="C44" s="1">
        <f>AVERAGE(D34:E35)</f>
        <v>0.12695000134408474</v>
      </c>
      <c r="D44" s="1">
        <f>AVERAGE(F34:G35)</f>
        <v>0.12527499906718731</v>
      </c>
      <c r="E44" s="1">
        <f>AVERAGE(H34:I35)</f>
        <v>0.129100002348423</v>
      </c>
      <c r="F44" s="1">
        <f>AVERAGE(J34:K35)</f>
        <v>0.12587499804794788</v>
      </c>
      <c r="G44" s="1">
        <f>AVERAGE(L34:M35)</f>
        <v>0.12897500023245811</v>
      </c>
    </row>
    <row r="45" spans="1:15" x14ac:dyDescent="0.2">
      <c r="B45" s="1">
        <f>AVERAGE(B36:C37)</f>
        <v>0.1278499960899353</v>
      </c>
      <c r="C45" s="1">
        <f>AVERAGE(D36:E37)</f>
        <v>0.12325000204145908</v>
      </c>
      <c r="D45" s="1">
        <f>AVERAGE(F36:G37)</f>
        <v>0.11702499911189079</v>
      </c>
      <c r="E45" s="1">
        <f>AVERAGE(H36:I37)</f>
        <v>0.13202499970793724</v>
      </c>
      <c r="F45" s="1">
        <f>AVERAGE(J36:K37)</f>
        <v>0.12550000101327896</v>
      </c>
      <c r="G45" s="1">
        <f>AVERAGE(L36:M37)</f>
        <v>0.12179999984800816</v>
      </c>
    </row>
    <row r="46" spans="1:15" x14ac:dyDescent="0.2">
      <c r="B46" s="1">
        <f>AVERAGE(B38:C39)</f>
        <v>0.12682499922811985</v>
      </c>
      <c r="C46" s="1">
        <f>AVERAGE(D38:E39)</f>
        <v>9.8899999633431435E-2</v>
      </c>
      <c r="D46" s="1">
        <f>AVERAGE(F38:G39)</f>
        <v>0.11427499912679195</v>
      </c>
      <c r="E46" s="1">
        <f>AVERAGE(H38:I39)</f>
        <v>0.12330000288784504</v>
      </c>
      <c r="F46" s="1">
        <f>AVERAGE(J38:K39)</f>
        <v>0.11827499978244305</v>
      </c>
      <c r="G46" s="1">
        <f>AVERAGE(L38:M39)</f>
        <v>4.1600000113248825E-2</v>
      </c>
    </row>
    <row r="48" spans="1:15" x14ac:dyDescent="0.2">
      <c r="B48" s="35" t="s">
        <v>33</v>
      </c>
      <c r="C48" s="35"/>
      <c r="D48" s="35"/>
      <c r="E48" s="35"/>
      <c r="F48" s="35"/>
      <c r="G48" s="35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6.80875014513731</v>
      </c>
      <c r="C50" s="2">
        <f t="shared" si="0"/>
        <v>6.3812499865889549</v>
      </c>
      <c r="D50" s="2">
        <f t="shared" si="0"/>
        <v>6.3362499698996544</v>
      </c>
      <c r="E50" s="2">
        <f t="shared" si="0"/>
        <v>6.9237498566508293</v>
      </c>
      <c r="F50" s="2">
        <f t="shared" si="0"/>
        <v>6.5412500873208046</v>
      </c>
      <c r="G50" s="2">
        <f t="shared" si="0"/>
        <v>6.4487499184906483</v>
      </c>
      <c r="I50" s="7">
        <f>B50-$H$53</f>
        <v>4.6687501451373095</v>
      </c>
      <c r="J50" s="7">
        <f t="shared" ref="J50:N53" si="1">C50-$H$53</f>
        <v>4.2412499865889544</v>
      </c>
      <c r="K50" s="7">
        <f t="shared" si="1"/>
        <v>4.1962499698996538</v>
      </c>
      <c r="L50" s="7">
        <f t="shared" si="1"/>
        <v>4.7837498566508287</v>
      </c>
      <c r="M50" s="7">
        <f t="shared" si="1"/>
        <v>4.401250087320804</v>
      </c>
      <c r="N50" s="7">
        <f t="shared" si="1"/>
        <v>4.3087499184906477</v>
      </c>
    </row>
    <row r="51" spans="2:14" x14ac:dyDescent="0.2">
      <c r="B51" s="2">
        <f t="shared" si="0"/>
        <v>6.6437497735023499</v>
      </c>
      <c r="C51" s="2">
        <f t="shared" si="0"/>
        <v>6.347500067204237</v>
      </c>
      <c r="D51" s="2">
        <f t="shared" si="0"/>
        <v>6.2637499533593655</v>
      </c>
      <c r="E51" s="2">
        <f t="shared" si="0"/>
        <v>6.4550001174211502</v>
      </c>
      <c r="F51" s="2">
        <f t="shared" si="0"/>
        <v>6.2937499023973942</v>
      </c>
      <c r="G51" s="2">
        <f t="shared" si="0"/>
        <v>6.4487500116229057</v>
      </c>
      <c r="I51" s="7">
        <f t="shared" ref="I51:I53" si="2">B51-$H$53</f>
        <v>4.5037497735023493</v>
      </c>
      <c r="J51" s="7">
        <f t="shared" si="1"/>
        <v>4.2075000672042364</v>
      </c>
      <c r="K51" s="7">
        <f t="shared" si="1"/>
        <v>4.1237499533593649</v>
      </c>
      <c r="L51" s="7">
        <f t="shared" si="1"/>
        <v>4.3150001174211496</v>
      </c>
      <c r="M51" s="7">
        <f t="shared" si="1"/>
        <v>4.1537499023973936</v>
      </c>
      <c r="N51" s="7">
        <f t="shared" si="1"/>
        <v>4.3087500116229052</v>
      </c>
    </row>
    <row r="52" spans="2:14" x14ac:dyDescent="0.2">
      <c r="B52" s="2">
        <f t="shared" si="0"/>
        <v>6.3924998044967651</v>
      </c>
      <c r="C52" s="2">
        <f t="shared" si="0"/>
        <v>6.1625001020729542</v>
      </c>
      <c r="D52" s="2">
        <f t="shared" si="0"/>
        <v>5.8512499555945396</v>
      </c>
      <c r="E52" s="2">
        <f t="shared" si="0"/>
        <v>6.601249985396862</v>
      </c>
      <c r="F52" s="2">
        <f t="shared" si="0"/>
        <v>6.2750000506639481</v>
      </c>
      <c r="G52" s="2">
        <f t="shared" si="0"/>
        <v>6.0899999924004078</v>
      </c>
      <c r="I52" s="7">
        <f t="shared" si="2"/>
        <v>4.2524998044967646</v>
      </c>
      <c r="J52" s="7">
        <f t="shared" si="1"/>
        <v>4.0225001020729536</v>
      </c>
      <c r="K52" s="7">
        <f t="shared" si="1"/>
        <v>3.7112499555945395</v>
      </c>
      <c r="L52" s="7">
        <f t="shared" si="1"/>
        <v>4.4612499853968615</v>
      </c>
      <c r="M52" s="7">
        <f t="shared" si="1"/>
        <v>4.1350000506639475</v>
      </c>
      <c r="N52" s="7">
        <f t="shared" si="1"/>
        <v>3.9499999924004077</v>
      </c>
    </row>
    <row r="53" spans="2:14" x14ac:dyDescent="0.2">
      <c r="B53" s="2">
        <f t="shared" si="0"/>
        <v>6.3412499614059925</v>
      </c>
      <c r="C53" s="2">
        <f t="shared" si="0"/>
        <v>4.9449999816715717</v>
      </c>
      <c r="D53" s="2">
        <f t="shared" si="0"/>
        <v>5.7137499563395977</v>
      </c>
      <c r="E53" s="2">
        <f t="shared" si="0"/>
        <v>6.165000144392252</v>
      </c>
      <c r="F53" s="2">
        <f t="shared" si="0"/>
        <v>5.9137499891221523</v>
      </c>
      <c r="G53" s="2">
        <f t="shared" si="0"/>
        <v>2.0800000056624413</v>
      </c>
      <c r="H53">
        <v>2.14</v>
      </c>
      <c r="I53" s="7">
        <f t="shared" si="2"/>
        <v>4.2012499614059919</v>
      </c>
      <c r="J53" s="7">
        <f t="shared" si="1"/>
        <v>2.8049999816715716</v>
      </c>
      <c r="K53" s="7">
        <f t="shared" si="1"/>
        <v>3.5737499563395976</v>
      </c>
      <c r="L53" s="7">
        <f t="shared" si="1"/>
        <v>4.0250001443922514</v>
      </c>
      <c r="M53" s="7">
        <f t="shared" si="1"/>
        <v>3.7737499891221522</v>
      </c>
      <c r="N53" s="7">
        <f t="shared" si="1"/>
        <v>-5.9999994337558871E-2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7F23-6D15-DA47-85D2-988AC6615C6E}">
  <dimension ref="A1:O60"/>
  <sheetViews>
    <sheetView workbookViewId="0">
      <selection sqref="A1:XFD1048576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45597</v>
      </c>
      <c r="N7" s="4"/>
      <c r="O7" s="5"/>
    </row>
    <row r="8" spans="1:15" x14ac:dyDescent="0.2">
      <c r="A8" t="s">
        <v>5</v>
      </c>
      <c r="B8" s="11" t="s">
        <v>83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73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84</v>
      </c>
      <c r="N28" s="4"/>
      <c r="O28" s="5"/>
    </row>
    <row r="29" spans="1:15" x14ac:dyDescent="0.2">
      <c r="N29" s="4"/>
      <c r="O29" s="5"/>
    </row>
    <row r="30" spans="1:15" x14ac:dyDescent="0.2">
      <c r="B30" t="s">
        <v>85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0.12950000166893005</v>
      </c>
      <c r="C32">
        <v>0.13269999623298645</v>
      </c>
      <c r="D32">
        <v>0.1289999932050705</v>
      </c>
      <c r="E32">
        <v>0.12330000102519989</v>
      </c>
      <c r="F32">
        <v>0.12309999763965607</v>
      </c>
      <c r="G32">
        <v>0.12389999628067017</v>
      </c>
      <c r="H32">
        <v>0.11760000139474869</v>
      </c>
      <c r="I32">
        <v>0.12939999997615814</v>
      </c>
      <c r="J32">
        <v>0.11420000344514847</v>
      </c>
      <c r="K32">
        <v>0.11800000071525574</v>
      </c>
      <c r="L32">
        <v>4.2300000786781311E-2</v>
      </c>
      <c r="M32">
        <v>4.010000079870224E-2</v>
      </c>
      <c r="N32" s="4"/>
      <c r="O32" s="5"/>
    </row>
    <row r="33" spans="1:15" x14ac:dyDescent="0.2">
      <c r="A33" s="9" t="s">
        <v>26</v>
      </c>
      <c r="B33">
        <v>0.13689999282360077</v>
      </c>
      <c r="C33">
        <v>0.1387999951839447</v>
      </c>
      <c r="D33">
        <v>0.12680000066757202</v>
      </c>
      <c r="E33">
        <v>0.13609999418258667</v>
      </c>
      <c r="F33">
        <v>0.12169999629259109</v>
      </c>
      <c r="G33">
        <v>0.12210000306367874</v>
      </c>
      <c r="H33">
        <v>0.13490000367164612</v>
      </c>
      <c r="I33">
        <v>0.12950000166893005</v>
      </c>
      <c r="J33">
        <v>0.1242000013589859</v>
      </c>
      <c r="K33">
        <v>0.12269999831914902</v>
      </c>
      <c r="L33">
        <v>4.1499998420476913E-2</v>
      </c>
      <c r="M33">
        <v>4.1099999099969864E-2</v>
      </c>
      <c r="N33" s="4"/>
      <c r="O33" s="5"/>
    </row>
    <row r="34" spans="1:15" x14ac:dyDescent="0.2">
      <c r="A34" s="9" t="s">
        <v>27</v>
      </c>
      <c r="B34">
        <v>0.11190000176429749</v>
      </c>
      <c r="C34">
        <v>0.11429999768733978</v>
      </c>
      <c r="D34">
        <v>0.12389999628067017</v>
      </c>
      <c r="E34">
        <v>0.11900000274181366</v>
      </c>
      <c r="F34">
        <v>0.12319999933242798</v>
      </c>
      <c r="G34">
        <v>0.1168999969959259</v>
      </c>
      <c r="H34">
        <v>0.12680000066757202</v>
      </c>
      <c r="I34">
        <v>0.11729999631643295</v>
      </c>
      <c r="J34">
        <v>0.13179999589920044</v>
      </c>
      <c r="K34">
        <v>0.11890000104904175</v>
      </c>
      <c r="L34">
        <v>4.0399998426437378E-2</v>
      </c>
      <c r="M34">
        <v>4.1900001466274261E-2</v>
      </c>
      <c r="N34" s="4"/>
      <c r="O34" s="5"/>
    </row>
    <row r="35" spans="1:15" x14ac:dyDescent="0.2">
      <c r="A35" s="9" t="s">
        <v>28</v>
      </c>
      <c r="B35">
        <v>0.10989999771118164</v>
      </c>
      <c r="C35">
        <v>0.1168999969959259</v>
      </c>
      <c r="D35">
        <v>0.14759999513626099</v>
      </c>
      <c r="E35">
        <v>0.12280000001192093</v>
      </c>
      <c r="F35">
        <v>0.11900000274181366</v>
      </c>
      <c r="G35">
        <v>0.11779999732971191</v>
      </c>
      <c r="H35">
        <v>0.12030000239610672</v>
      </c>
      <c r="I35">
        <v>0.125</v>
      </c>
      <c r="J35">
        <v>0.11860000342130661</v>
      </c>
      <c r="K35">
        <v>0.1339000016450882</v>
      </c>
      <c r="L35">
        <v>4.0600001811981201E-2</v>
      </c>
      <c r="M35">
        <v>4.179999977350235E-2</v>
      </c>
      <c r="N35" s="4"/>
      <c r="O35" s="5"/>
    </row>
    <row r="36" spans="1:15" x14ac:dyDescent="0.2">
      <c r="A36" s="9" t="s">
        <v>29</v>
      </c>
      <c r="B36">
        <v>0.12720000743865967</v>
      </c>
      <c r="C36">
        <v>0.14190000295639038</v>
      </c>
      <c r="D36">
        <v>0.11990000307559967</v>
      </c>
      <c r="E36">
        <v>0.11680000275373459</v>
      </c>
      <c r="F36">
        <v>0.1281999945640564</v>
      </c>
      <c r="G36">
        <v>0.13249999284744263</v>
      </c>
      <c r="H36">
        <v>6.7299999296665192E-2</v>
      </c>
      <c r="I36">
        <v>7.6600000262260437E-2</v>
      </c>
      <c r="J36">
        <v>6.7800000309944153E-2</v>
      </c>
      <c r="K36">
        <v>7.1699999272823334E-2</v>
      </c>
      <c r="L36">
        <v>4.0199998766183853E-2</v>
      </c>
      <c r="M36">
        <v>4.1099999099969864E-2</v>
      </c>
      <c r="N36" s="4"/>
      <c r="O36" s="5"/>
    </row>
    <row r="37" spans="1:15" x14ac:dyDescent="0.2">
      <c r="A37" s="9" t="s">
        <v>30</v>
      </c>
      <c r="B37">
        <v>0.12950000166893005</v>
      </c>
      <c r="C37">
        <v>0.14200000464916229</v>
      </c>
      <c r="D37">
        <v>0.12229999899864197</v>
      </c>
      <c r="E37">
        <v>0.11649999767541885</v>
      </c>
      <c r="F37">
        <v>0.14460000395774841</v>
      </c>
      <c r="G37">
        <v>0.13549999892711639</v>
      </c>
      <c r="H37">
        <v>7.0900000631809235E-2</v>
      </c>
      <c r="I37">
        <v>7.3700003325939178E-2</v>
      </c>
      <c r="J37">
        <v>7.0200003683567047E-2</v>
      </c>
      <c r="K37">
        <v>7.2300001978874207E-2</v>
      </c>
      <c r="L37">
        <v>4.0899999439716339E-2</v>
      </c>
      <c r="M37">
        <v>4.1000001132488251E-2</v>
      </c>
      <c r="N37" s="4"/>
      <c r="O37" s="5"/>
    </row>
    <row r="38" spans="1:15" x14ac:dyDescent="0.2">
      <c r="A38" s="9" t="s">
        <v>31</v>
      </c>
      <c r="B38">
        <v>0.13220000267028809</v>
      </c>
      <c r="C38">
        <v>0.12630000710487366</v>
      </c>
      <c r="D38">
        <v>0.11810000240802765</v>
      </c>
      <c r="E38">
        <v>0.1136000007390976</v>
      </c>
      <c r="F38">
        <v>0.13339999318122864</v>
      </c>
      <c r="G38">
        <v>0.12729999423027039</v>
      </c>
      <c r="H38">
        <v>0.14169999957084656</v>
      </c>
      <c r="I38">
        <v>0.12980000674724579</v>
      </c>
      <c r="J38">
        <v>0.11540000140666962</v>
      </c>
      <c r="K38">
        <v>0.11429999768733978</v>
      </c>
      <c r="L38">
        <v>4.0899999439716339E-2</v>
      </c>
      <c r="M38">
        <v>4.0899999439716339E-2</v>
      </c>
      <c r="N38" s="4"/>
      <c r="O38" s="5"/>
    </row>
    <row r="39" spans="1:15" x14ac:dyDescent="0.2">
      <c r="A39" s="9" t="s">
        <v>32</v>
      </c>
      <c r="B39">
        <v>0.13009999692440033</v>
      </c>
      <c r="C39">
        <v>0.12950000166893005</v>
      </c>
      <c r="D39">
        <v>0.11749999970197678</v>
      </c>
      <c r="E39">
        <v>0.11710000038146973</v>
      </c>
      <c r="F39">
        <v>0.13160000741481781</v>
      </c>
      <c r="G39">
        <v>0.1371999979019165</v>
      </c>
      <c r="H39">
        <v>0.12520000338554382</v>
      </c>
      <c r="I39">
        <v>0.1339000016450882</v>
      </c>
      <c r="J39">
        <v>0.11349999904632568</v>
      </c>
      <c r="K39">
        <v>0.11940000206232071</v>
      </c>
      <c r="L39">
        <v>3.9200000464916229E-2</v>
      </c>
      <c r="M39">
        <v>4.1000001132488251E-2</v>
      </c>
      <c r="N39" s="4"/>
      <c r="O39" s="5"/>
    </row>
    <row r="41" spans="1:15" x14ac:dyDescent="0.2">
      <c r="B41" s="34" t="s">
        <v>35</v>
      </c>
      <c r="C41" s="34"/>
      <c r="D41" s="34"/>
      <c r="E41" s="34"/>
      <c r="F41" s="34"/>
      <c r="G41" s="34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0.13447499647736549</v>
      </c>
      <c r="C43" s="1">
        <f>AVERAGE(D32:E33)</f>
        <v>0.12879999727010727</v>
      </c>
      <c r="D43" s="1">
        <f>AVERAGE(F32:G33)</f>
        <v>0.12269999831914902</v>
      </c>
      <c r="E43" s="1">
        <f>AVERAGE(H32:I33)</f>
        <v>0.12785000167787075</v>
      </c>
      <c r="F43" s="1">
        <f>AVERAGE(J32:K33)</f>
        <v>0.11977500095963478</v>
      </c>
      <c r="G43" s="1">
        <f>AVERAGE(L32:M33)</f>
        <v>4.1249999776482582E-2</v>
      </c>
    </row>
    <row r="44" spans="1:15" x14ac:dyDescent="0.2">
      <c r="B44" s="1">
        <f>AVERAGE(B34:C35)</f>
        <v>0.1132499985396862</v>
      </c>
      <c r="C44" s="1">
        <f>AVERAGE(D34:E35)</f>
        <v>0.12832499854266644</v>
      </c>
      <c r="D44" s="1">
        <f>AVERAGE(F34:G35)</f>
        <v>0.11922499909996986</v>
      </c>
      <c r="E44" s="1">
        <f>AVERAGE(H34:I35)</f>
        <v>0.12234999984502792</v>
      </c>
      <c r="F44" s="1">
        <f>AVERAGE(J34:K35)</f>
        <v>0.12580000050365925</v>
      </c>
      <c r="G44" s="1">
        <f>AVERAGE(L34:M35)</f>
        <v>4.1175000369548798E-2</v>
      </c>
    </row>
    <row r="45" spans="1:15" x14ac:dyDescent="0.2">
      <c r="B45" s="1">
        <f>AVERAGE(B36:C37)</f>
        <v>0.1351500041782856</v>
      </c>
      <c r="C45" s="1">
        <f>AVERAGE(D36:E37)</f>
        <v>0.11887500062584877</v>
      </c>
      <c r="D45" s="1">
        <f>AVERAGE(F36:G37)</f>
        <v>0.13519999757409096</v>
      </c>
      <c r="E45" s="1">
        <f>AVERAGE(H36:I37)</f>
        <v>7.212500087916851E-2</v>
      </c>
      <c r="F45" s="1">
        <f>AVERAGE(J36:K37)</f>
        <v>7.0500001311302185E-2</v>
      </c>
      <c r="G45" s="1">
        <f>AVERAGE(L36:M37)</f>
        <v>4.0799999609589577E-2</v>
      </c>
    </row>
    <row r="46" spans="1:15" x14ac:dyDescent="0.2">
      <c r="B46" s="1">
        <f>AVERAGE(B38:C39)</f>
        <v>0.12952500209212303</v>
      </c>
      <c r="C46" s="1">
        <f>AVERAGE(D38:E39)</f>
        <v>0.11657500080764294</v>
      </c>
      <c r="D46" s="1">
        <f>AVERAGE(F38:G39)</f>
        <v>0.13237499818205833</v>
      </c>
      <c r="E46" s="1">
        <f>AVERAGE(H38:I39)</f>
        <v>0.13265000283718109</v>
      </c>
      <c r="F46" s="1">
        <f>AVERAGE(J38:K39)</f>
        <v>0.11565000005066395</v>
      </c>
      <c r="G46" s="1">
        <f>AVERAGE(L38:M39)</f>
        <v>4.050000011920929E-2</v>
      </c>
    </row>
    <row r="48" spans="1:15" x14ac:dyDescent="0.2">
      <c r="B48" s="35" t="s">
        <v>33</v>
      </c>
      <c r="C48" s="35"/>
      <c r="D48" s="35"/>
      <c r="E48" s="35"/>
      <c r="F48" s="35"/>
      <c r="G48" s="35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6.7237498238682747</v>
      </c>
      <c r="C50" s="2">
        <f t="shared" si="0"/>
        <v>6.4399998635053635</v>
      </c>
      <c r="D50" s="2">
        <f t="shared" si="0"/>
        <v>6.1349999159574509</v>
      </c>
      <c r="E50" s="2">
        <f t="shared" si="0"/>
        <v>6.3925000838935375</v>
      </c>
      <c r="F50" s="2">
        <f t="shared" si="0"/>
        <v>5.988750047981739</v>
      </c>
      <c r="G50" s="2">
        <f t="shared" si="0"/>
        <v>2.0624999888241291</v>
      </c>
      <c r="I50" s="7">
        <f>B50-$H$53</f>
        <v>4.5837498238682741</v>
      </c>
      <c r="J50" s="7">
        <f t="shared" ref="J50:N53" si="1">C50-$H$53</f>
        <v>4.2999998635053629</v>
      </c>
      <c r="K50" s="7">
        <f t="shared" si="1"/>
        <v>3.9949999159574507</v>
      </c>
      <c r="L50" s="7">
        <f t="shared" si="1"/>
        <v>4.252500083893537</v>
      </c>
      <c r="M50" s="7">
        <f t="shared" si="1"/>
        <v>3.8487500479817389</v>
      </c>
      <c r="N50" s="7">
        <f t="shared" si="1"/>
        <v>-7.750001117587102E-2</v>
      </c>
    </row>
    <row r="51" spans="2:14" x14ac:dyDescent="0.2">
      <c r="B51" s="2">
        <f t="shared" si="0"/>
        <v>5.6624999269843102</v>
      </c>
      <c r="C51" s="2">
        <f t="shared" si="0"/>
        <v>6.4162499271333218</v>
      </c>
      <c r="D51" s="2">
        <f t="shared" si="0"/>
        <v>5.9612499549984932</v>
      </c>
      <c r="E51" s="2">
        <f t="shared" si="0"/>
        <v>6.1174999922513962</v>
      </c>
      <c r="F51" s="2">
        <f t="shared" si="0"/>
        <v>6.2900000251829624</v>
      </c>
      <c r="G51" s="2">
        <f t="shared" si="0"/>
        <v>2.0587500184774399</v>
      </c>
      <c r="I51" s="7">
        <f t="shared" ref="I51:I53" si="2">B51-$H$53</f>
        <v>3.52249992698431</v>
      </c>
      <c r="J51" s="7">
        <f t="shared" si="1"/>
        <v>4.2762499271333212</v>
      </c>
      <c r="K51" s="7">
        <f t="shared" si="1"/>
        <v>3.8212499549984931</v>
      </c>
      <c r="L51" s="7">
        <f t="shared" si="1"/>
        <v>3.9774999922513961</v>
      </c>
      <c r="M51" s="7">
        <f t="shared" si="1"/>
        <v>4.1500000251829618</v>
      </c>
      <c r="N51" s="7">
        <f t="shared" si="1"/>
        <v>-8.1249981522560244E-2</v>
      </c>
    </row>
    <row r="52" spans="2:14" x14ac:dyDescent="0.2">
      <c r="B52" s="2">
        <f t="shared" si="0"/>
        <v>6.7575002089142799</v>
      </c>
      <c r="C52" s="2">
        <f t="shared" si="0"/>
        <v>5.9437500312924385</v>
      </c>
      <c r="D52" s="2">
        <f t="shared" si="0"/>
        <v>6.7599998787045479</v>
      </c>
      <c r="E52" s="2">
        <f t="shared" si="0"/>
        <v>3.6062500439584255</v>
      </c>
      <c r="F52" s="2">
        <f t="shared" si="0"/>
        <v>3.5250000655651093</v>
      </c>
      <c r="G52" s="2">
        <f t="shared" si="0"/>
        <v>2.0399999804794788</v>
      </c>
      <c r="I52" s="7">
        <f t="shared" si="2"/>
        <v>4.6175002089142794</v>
      </c>
      <c r="J52" s="7">
        <f t="shared" si="1"/>
        <v>3.8037500312924384</v>
      </c>
      <c r="K52" s="7">
        <f t="shared" si="1"/>
        <v>4.6199998787045473</v>
      </c>
      <c r="L52" s="7">
        <f t="shared" si="1"/>
        <v>1.4662500439584254</v>
      </c>
      <c r="M52" s="7">
        <f t="shared" si="1"/>
        <v>1.3850000655651091</v>
      </c>
      <c r="N52" s="7">
        <f t="shared" si="1"/>
        <v>-0.10000001952052129</v>
      </c>
    </row>
    <row r="53" spans="2:14" x14ac:dyDescent="0.2">
      <c r="B53" s="2">
        <f t="shared" si="0"/>
        <v>6.4762501046061516</v>
      </c>
      <c r="C53" s="2">
        <f t="shared" si="0"/>
        <v>5.8287500403821468</v>
      </c>
      <c r="D53" s="2">
        <f t="shared" si="0"/>
        <v>6.6187499091029167</v>
      </c>
      <c r="E53" s="2">
        <f t="shared" si="0"/>
        <v>6.6325001418590546</v>
      </c>
      <c r="F53" s="2">
        <f t="shared" si="0"/>
        <v>5.7825000025331974</v>
      </c>
      <c r="G53" s="2">
        <f t="shared" si="0"/>
        <v>2.0250000059604645</v>
      </c>
      <c r="H53">
        <v>2.14</v>
      </c>
      <c r="I53" s="7">
        <f t="shared" si="2"/>
        <v>4.336250104606151</v>
      </c>
      <c r="J53" s="7">
        <f t="shared" si="1"/>
        <v>3.6887500403821467</v>
      </c>
      <c r="K53" s="7">
        <f t="shared" si="1"/>
        <v>4.4787499091029161</v>
      </c>
      <c r="L53" s="7">
        <f t="shared" si="1"/>
        <v>4.492500141859054</v>
      </c>
      <c r="M53" s="7">
        <f t="shared" si="1"/>
        <v>3.6425000025331973</v>
      </c>
      <c r="N53" s="7">
        <f t="shared" si="1"/>
        <v>-0.11499999403953565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0423-88AD-5248-B7B2-8B0B942B443E}">
  <dimension ref="A1:O60"/>
  <sheetViews>
    <sheetView topLeftCell="A27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45597</v>
      </c>
      <c r="N7" s="4"/>
      <c r="O7" s="5"/>
    </row>
    <row r="8" spans="1:15" x14ac:dyDescent="0.2">
      <c r="A8" t="s">
        <v>5</v>
      </c>
      <c r="B8" s="11" t="s">
        <v>86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73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87</v>
      </c>
      <c r="N28" s="4"/>
      <c r="O28" s="5"/>
    </row>
    <row r="29" spans="1:15" x14ac:dyDescent="0.2">
      <c r="N29" s="4"/>
      <c r="O29" s="5"/>
    </row>
    <row r="30" spans="1:15" x14ac:dyDescent="0.2">
      <c r="B30" t="s">
        <v>85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0.11569999903440475</v>
      </c>
      <c r="C32">
        <v>0.10339999943971634</v>
      </c>
      <c r="D32">
        <v>0.12780000269412994</v>
      </c>
      <c r="E32">
        <v>0.12080000340938568</v>
      </c>
      <c r="F32">
        <v>0.12510000169277191</v>
      </c>
      <c r="G32">
        <v>0.13230000436306</v>
      </c>
      <c r="H32">
        <v>0.12240000069141388</v>
      </c>
      <c r="I32">
        <v>0.12919999659061432</v>
      </c>
      <c r="J32">
        <v>0.11050000041723251</v>
      </c>
      <c r="K32">
        <v>0.11490000039339066</v>
      </c>
      <c r="L32">
        <v>0.11289999634027481</v>
      </c>
      <c r="M32">
        <v>0.11800000071525574</v>
      </c>
      <c r="N32" s="4"/>
      <c r="O32" s="5"/>
    </row>
    <row r="33" spans="1:15" x14ac:dyDescent="0.2">
      <c r="A33" s="9" t="s">
        <v>26</v>
      </c>
      <c r="B33">
        <v>0.11299999803304672</v>
      </c>
      <c r="C33">
        <v>0.11240000277757645</v>
      </c>
      <c r="D33">
        <v>0.12849999964237213</v>
      </c>
      <c r="E33">
        <v>0.12460000067949295</v>
      </c>
      <c r="F33">
        <v>0.13689999282360077</v>
      </c>
      <c r="G33">
        <v>0.12800000607967377</v>
      </c>
      <c r="H33">
        <v>0.12489999830722809</v>
      </c>
      <c r="I33">
        <v>0.12189999967813492</v>
      </c>
      <c r="J33">
        <v>0.11559999734163284</v>
      </c>
      <c r="K33">
        <v>0.11519999802112579</v>
      </c>
      <c r="L33">
        <v>0.11460000276565552</v>
      </c>
      <c r="M33">
        <v>0.1200999990105629</v>
      </c>
      <c r="N33" s="4"/>
      <c r="O33" s="5"/>
    </row>
    <row r="34" spans="1:15" x14ac:dyDescent="0.2">
      <c r="A34" s="9" t="s">
        <v>27</v>
      </c>
      <c r="B34">
        <v>0.11150000244379044</v>
      </c>
      <c r="C34">
        <v>0.10419999808073044</v>
      </c>
      <c r="D34">
        <v>0.12309999763965607</v>
      </c>
      <c r="E34">
        <v>0.11529999971389771</v>
      </c>
      <c r="F34">
        <v>0.12330000102519989</v>
      </c>
      <c r="G34">
        <v>0.13179999589920044</v>
      </c>
      <c r="H34">
        <v>0.11699999868869781</v>
      </c>
      <c r="I34">
        <v>0.13379999995231628</v>
      </c>
      <c r="J34">
        <v>0.11370000243186951</v>
      </c>
      <c r="K34">
        <v>0.11569999903440475</v>
      </c>
      <c r="L34">
        <v>0.11620000004768372</v>
      </c>
      <c r="M34">
        <v>0.12229999899864197</v>
      </c>
      <c r="N34" s="4"/>
      <c r="O34" s="5"/>
    </row>
    <row r="35" spans="1:15" x14ac:dyDescent="0.2">
      <c r="A35" s="9" t="s">
        <v>28</v>
      </c>
      <c r="B35">
        <v>0.11670000106096268</v>
      </c>
      <c r="C35">
        <v>0.11410000175237656</v>
      </c>
      <c r="D35">
        <v>0.12229999899864197</v>
      </c>
      <c r="E35">
        <v>0.12479999661445618</v>
      </c>
      <c r="F35">
        <v>0.12849999964237213</v>
      </c>
      <c r="G35">
        <v>0.13169999420642853</v>
      </c>
      <c r="H35">
        <v>0.13359999656677246</v>
      </c>
      <c r="I35">
        <v>0.12150000035762787</v>
      </c>
      <c r="J35">
        <v>0.11110000312328339</v>
      </c>
      <c r="K35">
        <v>0.1096000000834465</v>
      </c>
      <c r="L35">
        <v>0.11890000104904175</v>
      </c>
      <c r="M35">
        <v>0.12080000340938568</v>
      </c>
      <c r="N35" s="4"/>
      <c r="O35" s="5"/>
    </row>
    <row r="36" spans="1:15" x14ac:dyDescent="0.2">
      <c r="A36" s="9" t="s">
        <v>29</v>
      </c>
      <c r="B36">
        <v>0.11509999632835388</v>
      </c>
      <c r="C36">
        <v>0.11389999836683273</v>
      </c>
      <c r="D36">
        <v>0.1257999986410141</v>
      </c>
      <c r="E36">
        <v>0.13060000538825989</v>
      </c>
      <c r="F36">
        <v>0.12259999662637711</v>
      </c>
      <c r="G36">
        <v>0.11860000342130661</v>
      </c>
      <c r="H36">
        <v>0.12330000102519989</v>
      </c>
      <c r="I36">
        <v>0.11940000206232071</v>
      </c>
      <c r="J36">
        <v>0.11389999836683273</v>
      </c>
      <c r="K36">
        <v>0.11379999667406082</v>
      </c>
      <c r="L36">
        <v>0.12259999662637711</v>
      </c>
      <c r="M36">
        <v>0.11469999700784683</v>
      </c>
      <c r="N36" s="4"/>
      <c r="O36" s="5"/>
    </row>
    <row r="37" spans="1:15" x14ac:dyDescent="0.2">
      <c r="A37" s="9" t="s">
        <v>30</v>
      </c>
      <c r="B37">
        <v>0.11249999701976776</v>
      </c>
      <c r="C37">
        <v>0.11460000276565552</v>
      </c>
      <c r="D37">
        <v>0.11909999698400497</v>
      </c>
      <c r="E37">
        <v>0.12639999389648438</v>
      </c>
      <c r="F37">
        <v>0.12749999761581421</v>
      </c>
      <c r="G37">
        <v>0.12160000205039978</v>
      </c>
      <c r="H37">
        <v>0.1193000003695488</v>
      </c>
      <c r="I37">
        <v>0.12300000339746475</v>
      </c>
      <c r="J37">
        <v>0.11010000109672546</v>
      </c>
      <c r="K37">
        <v>0.10649999976158142</v>
      </c>
      <c r="L37">
        <v>0.11400000005960464</v>
      </c>
      <c r="M37">
        <v>0.11659999936819077</v>
      </c>
      <c r="N37" s="4"/>
      <c r="O37" s="5"/>
    </row>
    <row r="38" spans="1:15" x14ac:dyDescent="0.2">
      <c r="A38" s="9" t="s">
        <v>31</v>
      </c>
      <c r="B38">
        <v>0.11890000104904175</v>
      </c>
      <c r="C38">
        <v>0.11999999731779099</v>
      </c>
      <c r="D38">
        <v>0.11010000109672546</v>
      </c>
      <c r="E38">
        <v>0.10350000113248825</v>
      </c>
      <c r="F38">
        <v>0.11620000004768372</v>
      </c>
      <c r="G38">
        <v>0.11909999698400497</v>
      </c>
      <c r="H38">
        <v>0.13009999692440033</v>
      </c>
      <c r="I38">
        <v>0.12720000743865967</v>
      </c>
      <c r="J38">
        <v>0.11100000143051147</v>
      </c>
      <c r="K38">
        <v>0.10949999839067459</v>
      </c>
      <c r="L38">
        <v>4.1200000792741776E-2</v>
      </c>
      <c r="M38">
        <v>4.2899999767541885E-2</v>
      </c>
      <c r="N38" s="4"/>
      <c r="O38" s="5"/>
    </row>
    <row r="39" spans="1:15" x14ac:dyDescent="0.2">
      <c r="A39" s="9" t="s">
        <v>32</v>
      </c>
      <c r="B39">
        <v>0.11940000206232071</v>
      </c>
      <c r="C39">
        <v>0.12520000338554382</v>
      </c>
      <c r="D39">
        <v>0.11100000143051147</v>
      </c>
      <c r="E39">
        <v>0.10920000076293945</v>
      </c>
      <c r="F39">
        <v>0.12020000070333481</v>
      </c>
      <c r="G39">
        <v>0.12349999696016312</v>
      </c>
      <c r="H39">
        <v>0.1265999972820282</v>
      </c>
      <c r="I39">
        <v>0.12919999659061432</v>
      </c>
      <c r="J39">
        <v>0.11089999973773956</v>
      </c>
      <c r="K39">
        <v>0.1054999977350235</v>
      </c>
      <c r="L39">
        <v>4.1299998760223389E-2</v>
      </c>
      <c r="M39">
        <v>4.1600000113248825E-2</v>
      </c>
      <c r="N39" s="4"/>
      <c r="O39" s="5"/>
    </row>
    <row r="41" spans="1:15" x14ac:dyDescent="0.2">
      <c r="B41" s="34" t="s">
        <v>35</v>
      </c>
      <c r="C41" s="34"/>
      <c r="D41" s="34"/>
      <c r="E41" s="34"/>
      <c r="F41" s="34"/>
      <c r="G41" s="34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0.11112499982118607</v>
      </c>
      <c r="C43" s="1">
        <f>AVERAGE(D32:E33)</f>
        <v>0.12542500160634518</v>
      </c>
      <c r="D43" s="1">
        <f>AVERAGE(F32:G33)</f>
        <v>0.13057500123977661</v>
      </c>
      <c r="E43" s="1">
        <f>AVERAGE(H32:I33)</f>
        <v>0.1245999988168478</v>
      </c>
      <c r="F43" s="1">
        <f>AVERAGE(J32:K33)</f>
        <v>0.11404999904334545</v>
      </c>
      <c r="G43" s="1">
        <f>AVERAGE(L32:M33)</f>
        <v>0.11639999970793724</v>
      </c>
    </row>
    <row r="44" spans="1:15" x14ac:dyDescent="0.2">
      <c r="B44" s="1">
        <f>AVERAGE(B34:C35)</f>
        <v>0.11162500083446503</v>
      </c>
      <c r="C44" s="1">
        <f>AVERAGE(D34:E35)</f>
        <v>0.12137499824166298</v>
      </c>
      <c r="D44" s="1">
        <f>AVERAGE(F34:G35)</f>
        <v>0.12882499769330025</v>
      </c>
      <c r="E44" s="1">
        <f>AVERAGE(H34:I35)</f>
        <v>0.12647499889135361</v>
      </c>
      <c r="F44" s="1">
        <f>AVERAGE(J34:K35)</f>
        <v>0.11252500116825104</v>
      </c>
      <c r="G44" s="1">
        <f>AVERAGE(L34:M35)</f>
        <v>0.11955000087618828</v>
      </c>
    </row>
    <row r="45" spans="1:15" x14ac:dyDescent="0.2">
      <c r="B45" s="1">
        <f>AVERAGE(B36:C37)</f>
        <v>0.11402499862015247</v>
      </c>
      <c r="C45" s="1">
        <f>AVERAGE(D36:E37)</f>
        <v>0.12547499872744083</v>
      </c>
      <c r="D45" s="1">
        <f>AVERAGE(F36:G37)</f>
        <v>0.12257499992847443</v>
      </c>
      <c r="E45" s="1">
        <f>AVERAGE(H36:I37)</f>
        <v>0.12125000171363354</v>
      </c>
      <c r="F45" s="1">
        <f>AVERAGE(J36:K37)</f>
        <v>0.11107499897480011</v>
      </c>
      <c r="G45" s="1">
        <f>AVERAGE(L36:M37)</f>
        <v>0.11697499826550484</v>
      </c>
    </row>
    <row r="46" spans="1:15" x14ac:dyDescent="0.2">
      <c r="B46" s="1">
        <f>AVERAGE(B38:C39)</f>
        <v>0.12087500095367432</v>
      </c>
      <c r="C46" s="1">
        <f>AVERAGE(D38:E39)</f>
        <v>0.10845000110566616</v>
      </c>
      <c r="D46" s="1">
        <f>AVERAGE(F38:G39)</f>
        <v>0.11974999867379665</v>
      </c>
      <c r="E46" s="1">
        <f>AVERAGE(H38:I39)</f>
        <v>0.12827499955892563</v>
      </c>
      <c r="F46" s="1">
        <f>AVERAGE(J38:K39)</f>
        <v>0.10922499932348728</v>
      </c>
      <c r="G46" s="1">
        <f>AVERAGE(L38:M39)</f>
        <v>4.1749999858438969E-2</v>
      </c>
    </row>
    <row r="48" spans="1:15" x14ac:dyDescent="0.2">
      <c r="B48" s="35" t="s">
        <v>33</v>
      </c>
      <c r="C48" s="35"/>
      <c r="D48" s="35"/>
      <c r="E48" s="35"/>
      <c r="F48" s="35"/>
      <c r="G48" s="35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>
        <v>1</v>
      </c>
      <c r="J49" s="8">
        <v>2</v>
      </c>
      <c r="K49" s="8">
        <v>3</v>
      </c>
      <c r="L49" s="8">
        <v>4</v>
      </c>
      <c r="M49" s="8">
        <v>5</v>
      </c>
      <c r="N49" s="8">
        <v>6</v>
      </c>
    </row>
    <row r="50" spans="2:14" x14ac:dyDescent="0.2">
      <c r="B50" s="2">
        <f t="shared" ref="B50:G53" si="0">B43*50</f>
        <v>5.5562499910593033</v>
      </c>
      <c r="C50" s="2">
        <f t="shared" si="0"/>
        <v>6.2712500803172588</v>
      </c>
      <c r="D50" s="2">
        <f t="shared" si="0"/>
        <v>6.5287500619888306</v>
      </c>
      <c r="E50" s="2">
        <f t="shared" si="0"/>
        <v>6.2299999408423901</v>
      </c>
      <c r="F50" s="2">
        <f t="shared" si="0"/>
        <v>5.7024999521672726</v>
      </c>
      <c r="G50" s="2">
        <f t="shared" si="0"/>
        <v>5.819999985396862</v>
      </c>
      <c r="I50" s="7">
        <f>B50-$H$53</f>
        <v>3.4162499910593032</v>
      </c>
      <c r="J50" s="7">
        <f t="shared" ref="J50:N53" si="1">C50-$H$53</f>
        <v>4.1312500803172583</v>
      </c>
      <c r="K50" s="7">
        <f t="shared" si="1"/>
        <v>4.38875006198883</v>
      </c>
      <c r="L50" s="7">
        <f t="shared" si="1"/>
        <v>4.0899999408423895</v>
      </c>
      <c r="M50" s="7">
        <f t="shared" si="1"/>
        <v>3.5624999521672724</v>
      </c>
      <c r="N50" s="7">
        <f t="shared" si="1"/>
        <v>3.6799999853968619</v>
      </c>
    </row>
    <row r="51" spans="2:14" x14ac:dyDescent="0.2">
      <c r="B51" s="2">
        <f t="shared" si="0"/>
        <v>5.5812500417232513</v>
      </c>
      <c r="C51" s="2">
        <f t="shared" si="0"/>
        <v>6.068749912083149</v>
      </c>
      <c r="D51" s="2">
        <f t="shared" si="0"/>
        <v>6.4412498846650124</v>
      </c>
      <c r="E51" s="2">
        <f t="shared" si="0"/>
        <v>6.3237499445676804</v>
      </c>
      <c r="F51" s="2">
        <f t="shared" si="0"/>
        <v>5.6262500584125519</v>
      </c>
      <c r="G51" s="2">
        <f t="shared" si="0"/>
        <v>5.9775000438094139</v>
      </c>
      <c r="I51" s="7">
        <f t="shared" ref="I51:I53" si="2">B51-$H$53</f>
        <v>3.4412500417232512</v>
      </c>
      <c r="J51" s="7">
        <f t="shared" si="1"/>
        <v>3.9287499120831488</v>
      </c>
      <c r="K51" s="7">
        <f t="shared" si="1"/>
        <v>4.3012498846650118</v>
      </c>
      <c r="L51" s="7">
        <f t="shared" si="1"/>
        <v>4.1837499445676798</v>
      </c>
      <c r="M51" s="7">
        <f t="shared" si="1"/>
        <v>3.4862500584125518</v>
      </c>
      <c r="N51" s="7">
        <f t="shared" si="1"/>
        <v>3.8375000438094138</v>
      </c>
    </row>
    <row r="52" spans="2:14" x14ac:dyDescent="0.2">
      <c r="B52" s="2">
        <f t="shared" si="0"/>
        <v>5.7012499310076237</v>
      </c>
      <c r="C52" s="2">
        <f t="shared" si="0"/>
        <v>6.2737499363720417</v>
      </c>
      <c r="D52" s="2">
        <f t="shared" si="0"/>
        <v>6.1287499964237213</v>
      </c>
      <c r="E52" s="2">
        <f t="shared" si="0"/>
        <v>6.0625000856816769</v>
      </c>
      <c r="F52" s="2">
        <f t="shared" si="0"/>
        <v>5.5537499487400055</v>
      </c>
      <c r="G52" s="2">
        <f t="shared" si="0"/>
        <v>5.8487499132752419</v>
      </c>
      <c r="I52" s="7">
        <f t="shared" si="2"/>
        <v>3.5612499310076235</v>
      </c>
      <c r="J52" s="7">
        <f t="shared" si="1"/>
        <v>4.1337499363720411</v>
      </c>
      <c r="K52" s="7">
        <f t="shared" si="1"/>
        <v>3.9887499964237212</v>
      </c>
      <c r="L52" s="7">
        <f t="shared" si="1"/>
        <v>3.9225000856816767</v>
      </c>
      <c r="M52" s="7">
        <f t="shared" si="1"/>
        <v>3.4137499487400054</v>
      </c>
      <c r="N52" s="7">
        <f t="shared" si="1"/>
        <v>3.7087499132752417</v>
      </c>
    </row>
    <row r="53" spans="2:14" x14ac:dyDescent="0.2">
      <c r="B53" s="2">
        <f t="shared" si="0"/>
        <v>6.0437500476837158</v>
      </c>
      <c r="C53" s="2">
        <f t="shared" si="0"/>
        <v>5.422500055283308</v>
      </c>
      <c r="D53" s="2">
        <f t="shared" si="0"/>
        <v>5.9874999336898327</v>
      </c>
      <c r="E53" s="2">
        <f t="shared" si="0"/>
        <v>6.4137499779462814</v>
      </c>
      <c r="F53" s="2">
        <f t="shared" si="0"/>
        <v>5.4612499661743641</v>
      </c>
      <c r="G53" s="2">
        <f t="shared" si="0"/>
        <v>2.0874999929219484</v>
      </c>
      <c r="H53">
        <v>2.14</v>
      </c>
      <c r="I53" s="7">
        <f t="shared" si="2"/>
        <v>3.9037500476837157</v>
      </c>
      <c r="J53" s="7">
        <f t="shared" si="1"/>
        <v>3.2825000552833079</v>
      </c>
      <c r="K53" s="7">
        <f t="shared" si="1"/>
        <v>3.8474999336898326</v>
      </c>
      <c r="L53" s="7">
        <f t="shared" si="1"/>
        <v>4.2737499779462809</v>
      </c>
      <c r="M53" s="7">
        <f t="shared" si="1"/>
        <v>3.321249966174364</v>
      </c>
      <c r="N53" s="7">
        <f t="shared" si="1"/>
        <v>-5.2500007078051691E-2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A380-06F8-DC4D-927D-C2D7F74FF863}">
  <dimension ref="A1:O60"/>
  <sheetViews>
    <sheetView tabSelected="1" topLeftCell="A27" workbookViewId="0">
      <selection activeCell="Q51" sqref="Q51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45598</v>
      </c>
      <c r="N7" s="4"/>
      <c r="O7" s="5"/>
    </row>
    <row r="8" spans="1:15" x14ac:dyDescent="0.2">
      <c r="A8" t="s">
        <v>5</v>
      </c>
      <c r="B8" s="11" t="s">
        <v>88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73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89</v>
      </c>
      <c r="N28" s="4"/>
      <c r="O28" s="5"/>
    </row>
    <row r="29" spans="1:15" x14ac:dyDescent="0.2">
      <c r="N29" s="4"/>
      <c r="O29" s="5"/>
    </row>
    <row r="30" spans="1:15" x14ac:dyDescent="0.2">
      <c r="B30" t="s">
        <v>75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0.24860000610351562</v>
      </c>
      <c r="C32">
        <v>0.24050000309944153</v>
      </c>
      <c r="D32">
        <v>0.26280000805854797</v>
      </c>
      <c r="E32">
        <v>0.25240001082420349</v>
      </c>
      <c r="F32">
        <v>0.23459999263286591</v>
      </c>
      <c r="G32">
        <v>0.24719999730587006</v>
      </c>
      <c r="H32">
        <v>0.26289999485015869</v>
      </c>
      <c r="I32">
        <v>0.2614000141620636</v>
      </c>
      <c r="J32">
        <v>0.25029999017715454</v>
      </c>
      <c r="K32">
        <v>0.27320000529289246</v>
      </c>
      <c r="L32">
        <v>0.25060001015663147</v>
      </c>
      <c r="M32">
        <v>0.26170000433921814</v>
      </c>
      <c r="N32" s="4"/>
      <c r="O32" s="5"/>
    </row>
    <row r="33" spans="1:15" x14ac:dyDescent="0.2">
      <c r="A33" s="9" t="s">
        <v>26</v>
      </c>
      <c r="B33">
        <v>0.26210001111030579</v>
      </c>
      <c r="C33">
        <v>0.26809999346733093</v>
      </c>
      <c r="D33">
        <v>0.24140000343322754</v>
      </c>
      <c r="E33">
        <v>0.25310000777244568</v>
      </c>
      <c r="F33">
        <v>0.23229999840259552</v>
      </c>
      <c r="G33">
        <v>0.2736000120639801</v>
      </c>
      <c r="H33">
        <v>0.26899999380111694</v>
      </c>
      <c r="I33">
        <v>0.28369998931884766</v>
      </c>
      <c r="J33">
        <v>0.26809999346733093</v>
      </c>
      <c r="K33">
        <v>0.3125</v>
      </c>
      <c r="L33">
        <v>0.26750001311302185</v>
      </c>
      <c r="M33">
        <v>0.31819999217987061</v>
      </c>
      <c r="N33" s="4"/>
      <c r="O33" s="5"/>
    </row>
    <row r="34" spans="1:15" x14ac:dyDescent="0.2">
      <c r="A34" s="9" t="s">
        <v>27</v>
      </c>
      <c r="B34">
        <v>0.26960000395774841</v>
      </c>
      <c r="C34">
        <v>0.26350000500679016</v>
      </c>
      <c r="D34">
        <v>0.23600000143051147</v>
      </c>
      <c r="E34">
        <v>0.2296999990940094</v>
      </c>
      <c r="F34">
        <v>0.23409999907016754</v>
      </c>
      <c r="G34">
        <v>0.24539999663829803</v>
      </c>
      <c r="H34">
        <v>0.26649999618530273</v>
      </c>
      <c r="I34">
        <v>0.26739999651908875</v>
      </c>
      <c r="J34">
        <v>0.24989999830722809</v>
      </c>
      <c r="K34">
        <v>0.25529998540878296</v>
      </c>
      <c r="L34">
        <v>0.25789999961853027</v>
      </c>
      <c r="M34">
        <v>0.28220000863075256</v>
      </c>
      <c r="N34" s="4"/>
      <c r="O34" s="5"/>
    </row>
    <row r="35" spans="1:15" x14ac:dyDescent="0.2">
      <c r="A35" s="9" t="s">
        <v>28</v>
      </c>
      <c r="B35">
        <v>0.25409999489784241</v>
      </c>
      <c r="C35">
        <v>0.29879999160766602</v>
      </c>
      <c r="D35">
        <v>0.23149999976158142</v>
      </c>
      <c r="E35">
        <v>0.23450000584125519</v>
      </c>
      <c r="F35">
        <v>0.24510000646114349</v>
      </c>
      <c r="G35">
        <v>0.25360000133514404</v>
      </c>
      <c r="H35">
        <v>0.26669999957084656</v>
      </c>
      <c r="I35">
        <v>0.32499998807907104</v>
      </c>
      <c r="J35">
        <v>0.26199999451637268</v>
      </c>
      <c r="K35">
        <v>0.29570001363754272</v>
      </c>
      <c r="L35">
        <v>0.28279998898506165</v>
      </c>
      <c r="M35">
        <v>0.30180001258850098</v>
      </c>
      <c r="N35" s="4"/>
      <c r="O35" s="5"/>
    </row>
    <row r="36" spans="1:15" x14ac:dyDescent="0.2">
      <c r="A36" s="9" t="s">
        <v>29</v>
      </c>
      <c r="B36">
        <v>0.23710000514984131</v>
      </c>
      <c r="C36">
        <v>0.23479999601840973</v>
      </c>
      <c r="D36">
        <v>0.23379999399185181</v>
      </c>
      <c r="E36">
        <v>0.24070000648498535</v>
      </c>
      <c r="F36">
        <v>0.24079999327659607</v>
      </c>
      <c r="G36">
        <v>0.24539999663829803</v>
      </c>
      <c r="H36">
        <v>0.25310000777244568</v>
      </c>
      <c r="I36">
        <v>0.25690001249313354</v>
      </c>
      <c r="J36">
        <v>0.27790001034736633</v>
      </c>
      <c r="K36">
        <v>0.27340000867843628</v>
      </c>
      <c r="L36">
        <v>0.23759999871253967</v>
      </c>
      <c r="M36">
        <v>0.24979999661445618</v>
      </c>
      <c r="N36" s="4"/>
      <c r="O36" s="5"/>
    </row>
    <row r="37" spans="1:15" x14ac:dyDescent="0.2">
      <c r="A37" s="9" t="s">
        <v>30</v>
      </c>
      <c r="B37">
        <v>0.24459999799728394</v>
      </c>
      <c r="C37">
        <v>0.24009999632835388</v>
      </c>
      <c r="D37">
        <v>0.23999999463558197</v>
      </c>
      <c r="E37">
        <v>0.23109999299049377</v>
      </c>
      <c r="F37">
        <v>0.28080001473426819</v>
      </c>
      <c r="G37">
        <v>0.25270000100135803</v>
      </c>
      <c r="H37">
        <v>0.2581000030040741</v>
      </c>
      <c r="I37">
        <v>0.26390001177787781</v>
      </c>
      <c r="J37">
        <v>0.27259999513626099</v>
      </c>
      <c r="K37">
        <v>0.33070001006126404</v>
      </c>
      <c r="L37">
        <v>0.24019999802112579</v>
      </c>
      <c r="M37">
        <v>0.25940001010894775</v>
      </c>
      <c r="N37" s="4"/>
      <c r="O37" s="5"/>
    </row>
    <row r="38" spans="1:15" x14ac:dyDescent="0.2">
      <c r="A38" s="9" t="s">
        <v>31</v>
      </c>
      <c r="B38">
        <v>0.23270000517368317</v>
      </c>
      <c r="C38">
        <v>0.23610000312328339</v>
      </c>
      <c r="D38">
        <v>0.20160000026226044</v>
      </c>
      <c r="E38">
        <v>0.20119999349117279</v>
      </c>
      <c r="F38">
        <v>0.21819999814033508</v>
      </c>
      <c r="G38">
        <v>0.22040000557899475</v>
      </c>
      <c r="H38">
        <v>0.24169999361038208</v>
      </c>
      <c r="I38">
        <v>0.25409999489784241</v>
      </c>
      <c r="J38">
        <v>0.21950000524520874</v>
      </c>
      <c r="K38">
        <v>0.23600000143051147</v>
      </c>
      <c r="L38">
        <v>3.8300000131130219E-2</v>
      </c>
      <c r="M38">
        <v>3.8100000470876694E-2</v>
      </c>
      <c r="N38" s="4"/>
      <c r="O38" s="5"/>
    </row>
    <row r="39" spans="1:15" x14ac:dyDescent="0.2">
      <c r="A39" s="9" t="s">
        <v>32</v>
      </c>
      <c r="B39">
        <v>0.24009999632835388</v>
      </c>
      <c r="C39">
        <v>0.26789999008178711</v>
      </c>
      <c r="D39">
        <v>0.19419999420642853</v>
      </c>
      <c r="E39">
        <v>0.19609999656677246</v>
      </c>
      <c r="F39">
        <v>0.21840000152587891</v>
      </c>
      <c r="G39">
        <v>0.24719999730587006</v>
      </c>
      <c r="H39">
        <v>0.23849999904632568</v>
      </c>
      <c r="I39">
        <v>0.24729999899864197</v>
      </c>
      <c r="J39">
        <v>0.21619999408721924</v>
      </c>
      <c r="K39">
        <v>0.24420000612735748</v>
      </c>
      <c r="L39">
        <v>3.7200000137090683E-2</v>
      </c>
      <c r="M39">
        <v>3.880000114440918E-2</v>
      </c>
      <c r="N39" s="4"/>
      <c r="O39" s="5"/>
    </row>
    <row r="41" spans="1:15" x14ac:dyDescent="0.2">
      <c r="B41" s="34" t="s">
        <v>35</v>
      </c>
      <c r="C41" s="34"/>
      <c r="D41" s="34"/>
      <c r="E41" s="34"/>
      <c r="F41" s="34"/>
      <c r="G41" s="34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0.25482500344514847</v>
      </c>
      <c r="C43" s="1">
        <f>AVERAGE(D32:E33)</f>
        <v>0.25242500752210617</v>
      </c>
      <c r="D43" s="1">
        <f>AVERAGE(F32:G33)</f>
        <v>0.2469250001013279</v>
      </c>
      <c r="E43" s="1">
        <f>AVERAGE(H32:I33)</f>
        <v>0.26924999803304672</v>
      </c>
      <c r="F43" s="1">
        <f>AVERAGE(J32:K33)</f>
        <v>0.27602499723434448</v>
      </c>
      <c r="G43" s="1">
        <f>AVERAGE(L32:M33)</f>
        <v>0.27450000494718552</v>
      </c>
    </row>
    <row r="44" spans="1:15" x14ac:dyDescent="0.2">
      <c r="B44" s="1">
        <f>AVERAGE(B34:C35)</f>
        <v>0.27149999886751175</v>
      </c>
      <c r="C44" s="1">
        <f>AVERAGE(D34:E35)</f>
        <v>0.23292500153183937</v>
      </c>
      <c r="D44" s="1">
        <f>AVERAGE(F34:G35)</f>
        <v>0.24455000087618828</v>
      </c>
      <c r="E44" s="1">
        <f>AVERAGE(H34:I35)</f>
        <v>0.28139999508857727</v>
      </c>
      <c r="F44" s="1">
        <f>AVERAGE(J34:K35)</f>
        <v>0.26572499796748161</v>
      </c>
      <c r="G44" s="1">
        <f>AVERAGE(L34:M35)</f>
        <v>0.28117500245571136</v>
      </c>
    </row>
    <row r="45" spans="1:15" x14ac:dyDescent="0.2">
      <c r="B45" s="1">
        <f>AVERAGE(B36:C37)</f>
        <v>0.23914999887347221</v>
      </c>
      <c r="C45" s="1">
        <f>AVERAGE(D36:E37)</f>
        <v>0.23639999702572823</v>
      </c>
      <c r="D45" s="1">
        <f>AVERAGE(F36:G37)</f>
        <v>0.25492500141263008</v>
      </c>
      <c r="E45" s="1">
        <f>AVERAGE(H36:I37)</f>
        <v>0.25800000876188278</v>
      </c>
      <c r="F45" s="1">
        <f>AVERAGE(J36:K37)</f>
        <v>0.28865000605583191</v>
      </c>
      <c r="G45" s="1">
        <f>AVERAGE(L36:M37)</f>
        <v>0.24675000086426735</v>
      </c>
    </row>
    <row r="46" spans="1:15" x14ac:dyDescent="0.2">
      <c r="B46" s="1">
        <f>AVERAGE(B38:C39)</f>
        <v>0.24419999867677689</v>
      </c>
      <c r="C46" s="1">
        <f>AVERAGE(D38:E39)</f>
        <v>0.19827499613165855</v>
      </c>
      <c r="D46" s="1">
        <f>AVERAGE(F38:G39)</f>
        <v>0.2260500006377697</v>
      </c>
      <c r="E46" s="1">
        <f>AVERAGE(H38:I39)</f>
        <v>0.24539999663829803</v>
      </c>
      <c r="F46" s="1">
        <f>AVERAGE(J38:K39)</f>
        <v>0.22897500172257423</v>
      </c>
      <c r="G46" s="1">
        <f>AVERAGE(L38:M39)</f>
        <v>3.8100000470876694E-2</v>
      </c>
    </row>
    <row r="48" spans="1:15" x14ac:dyDescent="0.2">
      <c r="B48" s="35" t="s">
        <v>33</v>
      </c>
      <c r="C48" s="35"/>
      <c r="D48" s="35"/>
      <c r="E48" s="35"/>
      <c r="F48" s="35"/>
      <c r="G48" s="35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95</v>
      </c>
      <c r="J49" t="s">
        <v>96</v>
      </c>
      <c r="K49" t="s">
        <v>51</v>
      </c>
      <c r="L49" t="s">
        <v>52</v>
      </c>
      <c r="M49" t="s">
        <v>53</v>
      </c>
      <c r="N49" t="s">
        <v>54</v>
      </c>
    </row>
    <row r="50" spans="2:14" x14ac:dyDescent="0.2">
      <c r="B50" s="2">
        <f t="shared" ref="B50:G53" si="0">B43*50</f>
        <v>12.741250172257423</v>
      </c>
      <c r="C50" s="2">
        <f t="shared" si="0"/>
        <v>12.621250376105309</v>
      </c>
      <c r="D50" s="2">
        <f t="shared" si="0"/>
        <v>12.346250005066395</v>
      </c>
      <c r="E50" s="2">
        <f t="shared" si="0"/>
        <v>13.462499901652336</v>
      </c>
      <c r="F50" s="2">
        <f t="shared" si="0"/>
        <v>13.801249861717224</v>
      </c>
      <c r="G50" s="2">
        <f t="shared" si="0"/>
        <v>13.725000247359276</v>
      </c>
      <c r="I50" s="37">
        <f>B50-$H$53</f>
        <v>10.601250172257423</v>
      </c>
      <c r="J50" s="38">
        <f t="shared" ref="J50:N53" si="1">C50-$H$53</f>
        <v>10.481250376105308</v>
      </c>
      <c r="K50" s="38">
        <f t="shared" si="1"/>
        <v>10.206250005066394</v>
      </c>
      <c r="L50" s="38">
        <f t="shared" si="1"/>
        <v>11.322499901652336</v>
      </c>
      <c r="M50" s="38">
        <f t="shared" si="1"/>
        <v>11.661249861717224</v>
      </c>
      <c r="N50" s="39">
        <f t="shared" si="1"/>
        <v>11.585000247359275</v>
      </c>
    </row>
    <row r="51" spans="2:14" x14ac:dyDescent="0.2">
      <c r="B51" s="2">
        <f t="shared" si="0"/>
        <v>13.574999943375587</v>
      </c>
      <c r="C51" s="2">
        <f t="shared" si="0"/>
        <v>11.646250076591969</v>
      </c>
      <c r="D51" s="2">
        <f t="shared" si="0"/>
        <v>12.227500043809414</v>
      </c>
      <c r="E51" s="2">
        <f t="shared" si="0"/>
        <v>14.069999754428864</v>
      </c>
      <c r="F51" s="2">
        <f t="shared" si="0"/>
        <v>13.286249898374081</v>
      </c>
      <c r="G51" s="2">
        <f t="shared" si="0"/>
        <v>14.058750122785568</v>
      </c>
      <c r="I51" s="40">
        <f t="shared" ref="I51:I53" si="2">B51-$H$53</f>
        <v>11.434999943375587</v>
      </c>
      <c r="J51" s="41">
        <f t="shared" si="1"/>
        <v>9.506250076591968</v>
      </c>
      <c r="K51" s="41">
        <f t="shared" si="1"/>
        <v>10.087500043809413</v>
      </c>
      <c r="L51" s="41">
        <f t="shared" si="1"/>
        <v>11.929999754428863</v>
      </c>
      <c r="M51" s="41">
        <f t="shared" si="1"/>
        <v>11.14624989837408</v>
      </c>
      <c r="N51" s="42">
        <f t="shared" si="1"/>
        <v>11.918750122785568</v>
      </c>
    </row>
    <row r="52" spans="2:14" x14ac:dyDescent="0.2">
      <c r="B52" s="2">
        <f>B45*50</f>
        <v>11.957499943673611</v>
      </c>
      <c r="C52" s="2">
        <f t="shared" si="0"/>
        <v>11.819999851286411</v>
      </c>
      <c r="D52" s="2">
        <f t="shared" si="0"/>
        <v>12.746250070631504</v>
      </c>
      <c r="E52" s="2">
        <f t="shared" si="0"/>
        <v>12.900000438094139</v>
      </c>
      <c r="F52" s="2">
        <f t="shared" si="0"/>
        <v>14.432500302791595</v>
      </c>
      <c r="G52" s="2">
        <f t="shared" si="0"/>
        <v>12.337500043213367</v>
      </c>
      <c r="I52" s="43">
        <f t="shared" si="2"/>
        <v>9.8174999436736101</v>
      </c>
      <c r="J52" s="44">
        <f t="shared" si="1"/>
        <v>9.6799998512864107</v>
      </c>
      <c r="K52" s="44">
        <f t="shared" si="1"/>
        <v>10.606250070631503</v>
      </c>
      <c r="L52" s="44">
        <f t="shared" si="1"/>
        <v>10.760000438094139</v>
      </c>
      <c r="M52" s="44">
        <f t="shared" si="1"/>
        <v>12.292500302791595</v>
      </c>
      <c r="N52" s="45">
        <f t="shared" si="1"/>
        <v>10.197500043213367</v>
      </c>
    </row>
    <row r="53" spans="2:14" x14ac:dyDescent="0.2">
      <c r="B53" s="2">
        <f t="shared" si="0"/>
        <v>12.209999933838844</v>
      </c>
      <c r="C53" s="2">
        <f t="shared" si="0"/>
        <v>9.9137498065829277</v>
      </c>
      <c r="D53" s="2">
        <f t="shared" si="0"/>
        <v>11.302500031888485</v>
      </c>
      <c r="E53" s="2">
        <f t="shared" si="0"/>
        <v>12.269999831914902</v>
      </c>
      <c r="F53" s="2">
        <f t="shared" si="0"/>
        <v>11.448750086128712</v>
      </c>
      <c r="G53" s="2">
        <f t="shared" si="0"/>
        <v>1.9050000235438347</v>
      </c>
      <c r="H53">
        <v>2.14</v>
      </c>
      <c r="I53" s="36">
        <f t="shared" si="2"/>
        <v>10.069999933838844</v>
      </c>
      <c r="J53" s="36">
        <f t="shared" si="1"/>
        <v>7.7737498065829271</v>
      </c>
      <c r="K53" s="36">
        <f t="shared" si="1"/>
        <v>9.1625000318884844</v>
      </c>
      <c r="L53" s="36">
        <f t="shared" si="1"/>
        <v>10.129999831914901</v>
      </c>
      <c r="M53" s="36">
        <f t="shared" si="1"/>
        <v>9.3087500861287111</v>
      </c>
      <c r="N53" s="36">
        <f t="shared" si="1"/>
        <v>-0.23499997645616544</v>
      </c>
    </row>
    <row r="54" spans="2:14" x14ac:dyDescent="0.2">
      <c r="I54" t="s">
        <v>55</v>
      </c>
      <c r="J54" t="s">
        <v>56</v>
      </c>
      <c r="K54" t="s">
        <v>57</v>
      </c>
      <c r="L54" s="8" t="s">
        <v>58</v>
      </c>
      <c r="M54" s="8" t="s">
        <v>76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honeticPr fontId="13" type="noConversion"/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401F-4FA6-134B-805E-53715174B7F3}">
  <dimension ref="A1:O60"/>
  <sheetViews>
    <sheetView topLeftCell="A39" workbookViewId="0">
      <selection activeCell="I49" sqref="I49:M4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45598</v>
      </c>
      <c r="N7" s="4"/>
      <c r="O7" s="5"/>
    </row>
    <row r="8" spans="1:15" x14ac:dyDescent="0.2">
      <c r="A8" t="s">
        <v>5</v>
      </c>
      <c r="B8" s="11" t="s">
        <v>90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73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91</v>
      </c>
      <c r="N28" s="4"/>
      <c r="O28" s="5"/>
    </row>
    <row r="29" spans="1:15" x14ac:dyDescent="0.2">
      <c r="N29" s="4"/>
      <c r="O29" s="5"/>
    </row>
    <row r="30" spans="1:15" x14ac:dyDescent="0.2">
      <c r="B30" t="s">
        <v>75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0.2549000084400177</v>
      </c>
      <c r="C32">
        <v>0.25229999423027039</v>
      </c>
      <c r="D32">
        <v>0.25709998607635498</v>
      </c>
      <c r="E32">
        <v>0.24670000374317169</v>
      </c>
      <c r="F32">
        <v>0.23759999871253967</v>
      </c>
      <c r="G32">
        <v>0.24709999561309814</v>
      </c>
      <c r="H32">
        <v>0.22769999504089355</v>
      </c>
      <c r="I32">
        <v>0.24950000643730164</v>
      </c>
      <c r="J32">
        <v>0.2046000063419342</v>
      </c>
      <c r="K32">
        <v>0.20919999480247498</v>
      </c>
      <c r="L32">
        <v>4.3000001460313797E-2</v>
      </c>
      <c r="M32">
        <v>4.1299998760223389E-2</v>
      </c>
      <c r="N32" s="4"/>
      <c r="O32" s="5"/>
    </row>
    <row r="33" spans="1:15" x14ac:dyDescent="0.2">
      <c r="A33" s="9" t="s">
        <v>26</v>
      </c>
      <c r="B33">
        <v>0.26640000939369202</v>
      </c>
      <c r="C33">
        <v>0.27120000123977661</v>
      </c>
      <c r="D33">
        <v>0.2549000084400177</v>
      </c>
      <c r="E33">
        <v>0.26339998841285706</v>
      </c>
      <c r="F33">
        <v>0.2484000027179718</v>
      </c>
      <c r="G33">
        <v>0.258899986743927</v>
      </c>
      <c r="H33">
        <v>0.25400000810623169</v>
      </c>
      <c r="I33">
        <v>0.27559998631477356</v>
      </c>
      <c r="J33">
        <v>0.20610000193119049</v>
      </c>
      <c r="K33">
        <v>0.2167000025510788</v>
      </c>
      <c r="L33">
        <v>4.1099999099969864E-2</v>
      </c>
      <c r="M33">
        <v>4.1200000792741776E-2</v>
      </c>
      <c r="N33" s="4"/>
      <c r="O33" s="5"/>
    </row>
    <row r="34" spans="1:15" x14ac:dyDescent="0.2">
      <c r="A34" s="9" t="s">
        <v>27</v>
      </c>
      <c r="B34">
        <v>0.23119999468326569</v>
      </c>
      <c r="C34">
        <v>0.23759999871253967</v>
      </c>
      <c r="D34">
        <v>0.25290000438690186</v>
      </c>
      <c r="E34">
        <v>0.25150001049041748</v>
      </c>
      <c r="F34">
        <v>0.24140000343322754</v>
      </c>
      <c r="G34">
        <v>0.23829999566078186</v>
      </c>
      <c r="H34">
        <v>0.24379999935626984</v>
      </c>
      <c r="I34">
        <v>0.25609999895095825</v>
      </c>
      <c r="J34">
        <v>0.23430000245571136</v>
      </c>
      <c r="K34">
        <v>0.2296999990940094</v>
      </c>
      <c r="L34">
        <v>3.9400000125169754E-2</v>
      </c>
      <c r="M34">
        <v>4.14000004529953E-2</v>
      </c>
      <c r="N34" s="4"/>
      <c r="O34" s="5"/>
    </row>
    <row r="35" spans="1:15" x14ac:dyDescent="0.2">
      <c r="A35" s="9" t="s">
        <v>28</v>
      </c>
      <c r="B35">
        <v>0.23520000278949738</v>
      </c>
      <c r="C35">
        <v>0.25249999761581421</v>
      </c>
      <c r="D35">
        <v>0.26489999890327454</v>
      </c>
      <c r="E35">
        <v>0.26910001039505005</v>
      </c>
      <c r="F35">
        <v>0.24629999697208405</v>
      </c>
      <c r="G35">
        <v>0.24860000610351562</v>
      </c>
      <c r="H35">
        <v>0.25560000538825989</v>
      </c>
      <c r="I35">
        <v>0.26420000195503235</v>
      </c>
      <c r="J35">
        <v>0.23330000042915344</v>
      </c>
      <c r="K35">
        <v>0.24060000479221344</v>
      </c>
      <c r="L35">
        <v>3.970000147819519E-2</v>
      </c>
      <c r="M35">
        <v>4.1999999433755875E-2</v>
      </c>
      <c r="N35" s="4"/>
      <c r="O35" s="5"/>
    </row>
    <row r="36" spans="1:15" x14ac:dyDescent="0.2">
      <c r="A36" s="9" t="s">
        <v>29</v>
      </c>
      <c r="B36">
        <v>0.29800000786781311</v>
      </c>
      <c r="C36">
        <v>0.33460000157356262</v>
      </c>
      <c r="D36">
        <v>0.27939999103546143</v>
      </c>
      <c r="E36">
        <v>0.29760000109672546</v>
      </c>
      <c r="F36">
        <v>0.27739998698234558</v>
      </c>
      <c r="G36">
        <v>0.2904999852180481</v>
      </c>
      <c r="H36">
        <v>0.18440000712871552</v>
      </c>
      <c r="I36">
        <v>0.18889999389648438</v>
      </c>
      <c r="J36">
        <v>0.17209999263286591</v>
      </c>
      <c r="K36">
        <v>0.17460000514984131</v>
      </c>
      <c r="L36">
        <v>4.010000079870224E-2</v>
      </c>
      <c r="M36">
        <v>4.0699999779462814E-2</v>
      </c>
      <c r="N36" s="4"/>
      <c r="O36" s="5"/>
    </row>
    <row r="37" spans="1:15" x14ac:dyDescent="0.2">
      <c r="A37" s="9" t="s">
        <v>30</v>
      </c>
      <c r="B37">
        <v>0.34779998660087585</v>
      </c>
      <c r="C37">
        <v>0.36000001430511475</v>
      </c>
      <c r="D37">
        <v>0.31490001082420349</v>
      </c>
      <c r="E37">
        <v>0.31830000877380371</v>
      </c>
      <c r="F37">
        <v>0.32449999451637268</v>
      </c>
      <c r="G37">
        <v>0.30570000410079956</v>
      </c>
      <c r="H37">
        <v>0.19650000333786011</v>
      </c>
      <c r="I37">
        <v>0.19130000472068787</v>
      </c>
      <c r="J37">
        <v>0.17790000140666962</v>
      </c>
      <c r="K37">
        <v>0.17769999802112579</v>
      </c>
      <c r="L37">
        <v>4.050000011920929E-2</v>
      </c>
      <c r="M37">
        <v>4.0600001811981201E-2</v>
      </c>
      <c r="N37" s="4"/>
      <c r="O37" s="5"/>
    </row>
    <row r="38" spans="1:15" x14ac:dyDescent="0.2">
      <c r="A38" s="9" t="s">
        <v>31</v>
      </c>
      <c r="B38">
        <v>0.32409998774528503</v>
      </c>
      <c r="C38">
        <v>0.30559998750686646</v>
      </c>
      <c r="D38">
        <v>0.26589998602867126</v>
      </c>
      <c r="E38">
        <v>0.29370000958442688</v>
      </c>
      <c r="F38">
        <v>0.31630000472068787</v>
      </c>
      <c r="G38">
        <v>0.33889999985694885</v>
      </c>
      <c r="H38">
        <v>0.27849999070167542</v>
      </c>
      <c r="I38">
        <v>0.30840000510215759</v>
      </c>
      <c r="J38">
        <v>0.23350000381469727</v>
      </c>
      <c r="K38">
        <v>0.24959999322891235</v>
      </c>
      <c r="L38">
        <v>3.9400000125169754E-2</v>
      </c>
      <c r="M38">
        <v>3.9000000804662704E-2</v>
      </c>
      <c r="N38" s="4"/>
      <c r="O38" s="5"/>
    </row>
    <row r="39" spans="1:15" x14ac:dyDescent="0.2">
      <c r="A39" s="9" t="s">
        <v>32</v>
      </c>
      <c r="B39">
        <v>0.36239999532699585</v>
      </c>
      <c r="C39">
        <v>0.33370000123977661</v>
      </c>
      <c r="D39">
        <v>0.29499998688697815</v>
      </c>
      <c r="E39">
        <v>0.29750001430511475</v>
      </c>
      <c r="F39">
        <v>0.27559998631477356</v>
      </c>
      <c r="G39">
        <v>0.29760000109672546</v>
      </c>
      <c r="H39">
        <v>0.32969999313354492</v>
      </c>
      <c r="I39">
        <v>0.27950000762939453</v>
      </c>
      <c r="J39">
        <v>0.26170000433921814</v>
      </c>
      <c r="K39">
        <v>0.25060001015663147</v>
      </c>
      <c r="L39">
        <v>3.9799999445676804E-2</v>
      </c>
      <c r="M39">
        <v>3.970000147819519E-2</v>
      </c>
      <c r="N39" s="4"/>
      <c r="O39" s="5"/>
    </row>
    <row r="41" spans="1:15" x14ac:dyDescent="0.2">
      <c r="B41" s="34" t="s">
        <v>35</v>
      </c>
      <c r="C41" s="34"/>
      <c r="D41" s="34"/>
      <c r="E41" s="34"/>
      <c r="F41" s="34"/>
      <c r="G41" s="34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0.26120000332593918</v>
      </c>
      <c r="C43" s="1">
        <f>AVERAGE(D32:E33)</f>
        <v>0.25552499666810036</v>
      </c>
      <c r="D43" s="1">
        <f>AVERAGE(F32:G33)</f>
        <v>0.24799999594688416</v>
      </c>
      <c r="E43" s="1">
        <f>AVERAGE(H32:I33)</f>
        <v>0.25169999897480011</v>
      </c>
      <c r="F43" s="1">
        <f>AVERAGE(J32:K33)</f>
        <v>0.20915000140666962</v>
      </c>
      <c r="G43" s="1">
        <f>AVERAGE(L32:M33)</f>
        <v>4.1650000028312206E-2</v>
      </c>
    </row>
    <row r="44" spans="1:15" x14ac:dyDescent="0.2">
      <c r="B44" s="1">
        <f>AVERAGE(B34:C35)</f>
        <v>0.23912499845027924</v>
      </c>
      <c r="C44" s="1">
        <f>AVERAGE(D34:E35)</f>
        <v>0.25960000604391098</v>
      </c>
      <c r="D44" s="1">
        <f>AVERAGE(F34:G35)</f>
        <v>0.24365000054240227</v>
      </c>
      <c r="E44" s="1">
        <f>AVERAGE(H34:I35)</f>
        <v>0.25492500141263008</v>
      </c>
      <c r="F44" s="1">
        <f>AVERAGE(J34:K35)</f>
        <v>0.23447500169277191</v>
      </c>
      <c r="G44" s="1">
        <f>AVERAGE(L34:M35)</f>
        <v>4.062500037252903E-2</v>
      </c>
    </row>
    <row r="45" spans="1:15" x14ac:dyDescent="0.2">
      <c r="B45" s="1">
        <f>AVERAGE(B36:C37)</f>
        <v>0.33510000258684158</v>
      </c>
      <c r="C45" s="1">
        <f>AVERAGE(D36:E37)</f>
        <v>0.30255000293254852</v>
      </c>
      <c r="D45" s="1">
        <f>AVERAGE(F36:G37)</f>
        <v>0.29952499270439148</v>
      </c>
      <c r="E45" s="1">
        <f>AVERAGE(H36:I37)</f>
        <v>0.19027500227093697</v>
      </c>
      <c r="F45" s="1">
        <f>AVERAGE(J36:K37)</f>
        <v>0.17557499930262566</v>
      </c>
      <c r="G45" s="1">
        <f>AVERAGE(L36:M37)</f>
        <v>4.0475000627338886E-2</v>
      </c>
    </row>
    <row r="46" spans="1:15" x14ac:dyDescent="0.2">
      <c r="B46" s="1">
        <f>AVERAGE(B38:C39)</f>
        <v>0.33144999295473099</v>
      </c>
      <c r="C46" s="1">
        <f>AVERAGE(D38:E39)</f>
        <v>0.28802499920129776</v>
      </c>
      <c r="D46" s="1">
        <f>AVERAGE(F38:G39)</f>
        <v>0.30709999799728394</v>
      </c>
      <c r="E46" s="1">
        <f>AVERAGE(H38:I39)</f>
        <v>0.29902499914169312</v>
      </c>
      <c r="F46" s="1">
        <f>AVERAGE(J38:K39)</f>
        <v>0.24885000288486481</v>
      </c>
      <c r="G46" s="1">
        <f>AVERAGE(L38:M39)</f>
        <v>3.9475000463426113E-2</v>
      </c>
    </row>
    <row r="48" spans="1:15" x14ac:dyDescent="0.2">
      <c r="B48" s="35" t="s">
        <v>33</v>
      </c>
      <c r="C48" s="35"/>
      <c r="D48" s="35"/>
      <c r="E48" s="35"/>
      <c r="F48" s="35"/>
      <c r="G48" s="35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55</v>
      </c>
      <c r="J49" t="s">
        <v>56</v>
      </c>
      <c r="K49" t="s">
        <v>57</v>
      </c>
      <c r="L49" s="8" t="s">
        <v>58</v>
      </c>
      <c r="M49" s="8" t="s">
        <v>76</v>
      </c>
      <c r="N49" s="8"/>
    </row>
    <row r="50" spans="2:14" x14ac:dyDescent="0.2">
      <c r="B50" s="2">
        <f t="shared" ref="B50:G53" si="0">B43*50</f>
        <v>13.060000166296959</v>
      </c>
      <c r="C50" s="2">
        <f t="shared" si="0"/>
        <v>12.776249833405018</v>
      </c>
      <c r="D50" s="2">
        <f t="shared" si="0"/>
        <v>12.399999797344208</v>
      </c>
      <c r="E50" s="2">
        <f t="shared" si="0"/>
        <v>12.584999948740005</v>
      </c>
      <c r="F50" s="2">
        <f t="shared" si="0"/>
        <v>10.457500070333481</v>
      </c>
      <c r="G50" s="2">
        <f t="shared" si="0"/>
        <v>2.0825000014156103</v>
      </c>
      <c r="I50" s="37">
        <f>B50-$H$53</f>
        <v>10.920000166296958</v>
      </c>
      <c r="J50" s="38">
        <f t="shared" ref="J50:N53" si="1">C50-$H$53</f>
        <v>10.636249833405017</v>
      </c>
      <c r="K50" s="38">
        <f t="shared" si="1"/>
        <v>10.259999797344207</v>
      </c>
      <c r="L50" s="38">
        <f t="shared" si="1"/>
        <v>10.444999948740005</v>
      </c>
      <c r="M50" s="38">
        <f t="shared" si="1"/>
        <v>8.3175000703334803</v>
      </c>
      <c r="N50" s="39">
        <f t="shared" si="1"/>
        <v>-5.7499998584389811E-2</v>
      </c>
    </row>
    <row r="51" spans="2:14" x14ac:dyDescent="0.2">
      <c r="B51" s="2">
        <f t="shared" si="0"/>
        <v>11.956249922513962</v>
      </c>
      <c r="C51" s="2">
        <f t="shared" si="0"/>
        <v>12.980000302195549</v>
      </c>
      <c r="D51" s="2">
        <f t="shared" si="0"/>
        <v>12.182500027120113</v>
      </c>
      <c r="E51" s="2">
        <f t="shared" si="0"/>
        <v>12.746250070631504</v>
      </c>
      <c r="F51" s="2">
        <f t="shared" si="0"/>
        <v>11.723750084638596</v>
      </c>
      <c r="G51" s="2">
        <f t="shared" si="0"/>
        <v>2.0312500186264515</v>
      </c>
      <c r="I51" s="43">
        <f t="shared" ref="I51:I53" si="2">B51-$H$53</f>
        <v>9.8162499225139612</v>
      </c>
      <c r="J51" s="44">
        <f t="shared" si="1"/>
        <v>10.840000302195548</v>
      </c>
      <c r="K51" s="44">
        <f t="shared" si="1"/>
        <v>10.042500027120113</v>
      </c>
      <c r="L51" s="44">
        <f t="shared" si="1"/>
        <v>10.606250070631503</v>
      </c>
      <c r="M51" s="44">
        <f t="shared" si="1"/>
        <v>9.583750084638595</v>
      </c>
      <c r="N51" s="45">
        <f t="shared" si="1"/>
        <v>-0.10874998137354863</v>
      </c>
    </row>
    <row r="52" spans="2:14" x14ac:dyDescent="0.2">
      <c r="B52" s="2">
        <f>B45*50</f>
        <v>16.755000129342079</v>
      </c>
      <c r="C52" s="2">
        <f t="shared" si="0"/>
        <v>15.127500146627426</v>
      </c>
      <c r="D52" s="2">
        <f t="shared" si="0"/>
        <v>14.976249635219574</v>
      </c>
      <c r="E52" s="2">
        <f t="shared" si="0"/>
        <v>9.5137501135468483</v>
      </c>
      <c r="F52" s="2">
        <f t="shared" si="0"/>
        <v>8.7787499651312828</v>
      </c>
      <c r="G52" s="2">
        <f t="shared" si="0"/>
        <v>2.0237500313669443</v>
      </c>
      <c r="I52" s="37">
        <f t="shared" si="2"/>
        <v>14.615000129342079</v>
      </c>
      <c r="J52" s="38">
        <f t="shared" si="1"/>
        <v>12.987500146627426</v>
      </c>
      <c r="K52" s="38">
        <f t="shared" si="1"/>
        <v>12.836249635219573</v>
      </c>
      <c r="L52" s="38">
        <f t="shared" si="1"/>
        <v>7.3737501135468477</v>
      </c>
      <c r="M52" s="38">
        <f t="shared" si="1"/>
        <v>6.6387499651312822</v>
      </c>
      <c r="N52" s="39">
        <f t="shared" si="1"/>
        <v>-0.11624996863305581</v>
      </c>
    </row>
    <row r="53" spans="2:14" x14ac:dyDescent="0.2">
      <c r="B53" s="2">
        <f t="shared" si="0"/>
        <v>16.572499647736549</v>
      </c>
      <c r="C53" s="2">
        <f t="shared" si="0"/>
        <v>14.401249960064888</v>
      </c>
      <c r="D53" s="2">
        <f t="shared" si="0"/>
        <v>15.354999899864197</v>
      </c>
      <c r="E53" s="2">
        <f t="shared" si="0"/>
        <v>14.951249957084656</v>
      </c>
      <c r="F53" s="2">
        <f t="shared" si="0"/>
        <v>12.44250014424324</v>
      </c>
      <c r="G53" s="2">
        <f t="shared" si="0"/>
        <v>1.9737500231713057</v>
      </c>
      <c r="H53">
        <v>2.14</v>
      </c>
      <c r="I53" s="43">
        <f t="shared" si="2"/>
        <v>14.432499647736549</v>
      </c>
      <c r="J53" s="44">
        <f t="shared" si="1"/>
        <v>12.261249960064887</v>
      </c>
      <c r="K53" s="44">
        <f t="shared" si="1"/>
        <v>13.214999899864196</v>
      </c>
      <c r="L53" s="44">
        <f t="shared" si="1"/>
        <v>12.811249957084655</v>
      </c>
      <c r="M53" s="44">
        <f t="shared" si="1"/>
        <v>10.30250014424324</v>
      </c>
      <c r="N53" s="45">
        <f t="shared" si="1"/>
        <v>-0.16624997682869447</v>
      </c>
    </row>
    <row r="54" spans="2:14" x14ac:dyDescent="0.2">
      <c r="I54" t="s">
        <v>65</v>
      </c>
      <c r="J54" t="s">
        <v>66</v>
      </c>
      <c r="K54" t="s">
        <v>67</v>
      </c>
      <c r="L54" t="s">
        <v>68</v>
      </c>
      <c r="M54" t="s">
        <v>77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honeticPr fontId="13" type="noConversion"/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6EB5-E53B-314E-9D93-495AA00AA4C3}">
  <dimension ref="A1:O60"/>
  <sheetViews>
    <sheetView topLeftCell="A29" workbookViewId="0">
      <selection activeCell="I54" sqref="I54:M54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0">
        <v>45598</v>
      </c>
      <c r="N7" s="4"/>
      <c r="O7" s="5"/>
    </row>
    <row r="8" spans="1:15" x14ac:dyDescent="0.2">
      <c r="A8" t="s">
        <v>5</v>
      </c>
      <c r="B8" s="11" t="s">
        <v>92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73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2" t="s">
        <v>44</v>
      </c>
      <c r="B16" s="12"/>
      <c r="C16" s="12"/>
      <c r="D16" s="12"/>
      <c r="E16" s="12" t="s">
        <v>45</v>
      </c>
      <c r="F16" s="12"/>
      <c r="G16" s="12"/>
      <c r="H16" s="12"/>
      <c r="I16" s="12"/>
      <c r="J16" s="12"/>
      <c r="K16" s="12"/>
      <c r="L16" s="12"/>
      <c r="N16" s="4"/>
      <c r="O16" s="5"/>
    </row>
    <row r="17" spans="1:15" x14ac:dyDescent="0.2">
      <c r="N17" s="4"/>
      <c r="O17" s="5"/>
    </row>
    <row r="18" spans="1:15" x14ac:dyDescent="0.2">
      <c r="A18" s="12" t="s">
        <v>10</v>
      </c>
      <c r="B18" s="12"/>
      <c r="C18" s="12"/>
      <c r="D18" s="12"/>
      <c r="E18" s="12">
        <v>15</v>
      </c>
      <c r="F18" s="12" t="s">
        <v>11</v>
      </c>
      <c r="G18" s="12"/>
      <c r="H18" s="12"/>
      <c r="I18" s="12"/>
      <c r="J18" s="12"/>
      <c r="K18" s="12"/>
      <c r="L18" s="12"/>
      <c r="N18" s="4"/>
      <c r="O18" s="5"/>
    </row>
    <row r="19" spans="1:15" x14ac:dyDescent="0.2">
      <c r="A19" s="12" t="s">
        <v>12</v>
      </c>
      <c r="B19" s="12"/>
      <c r="C19" s="12"/>
      <c r="D19" s="12"/>
      <c r="E19" s="12">
        <v>2</v>
      </c>
      <c r="F19" s="12" t="s">
        <v>13</v>
      </c>
      <c r="G19" s="12"/>
      <c r="H19" s="12"/>
      <c r="I19" s="12"/>
      <c r="J19" s="12"/>
      <c r="K19" s="12"/>
      <c r="L19" s="12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1" t="s">
        <v>93</v>
      </c>
      <c r="N28" s="4"/>
      <c r="O28" s="5"/>
    </row>
    <row r="29" spans="1:15" x14ac:dyDescent="0.2">
      <c r="N29" s="4"/>
      <c r="O29" s="5"/>
    </row>
    <row r="30" spans="1:15" x14ac:dyDescent="0.2">
      <c r="B30" t="s">
        <v>94</v>
      </c>
      <c r="N30" s="4"/>
      <c r="O30" s="5"/>
    </row>
    <row r="31" spans="1:15" x14ac:dyDescent="0.2">
      <c r="A31" s="9" t="s">
        <v>24</v>
      </c>
      <c r="B31" s="9">
        <v>1</v>
      </c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12</v>
      </c>
      <c r="N31" s="4"/>
      <c r="O31" s="5"/>
    </row>
    <row r="32" spans="1:15" x14ac:dyDescent="0.2">
      <c r="A32" s="9" t="s">
        <v>25</v>
      </c>
      <c r="B32">
        <v>0.24279999732971191</v>
      </c>
      <c r="C32">
        <v>0.29269999265670776</v>
      </c>
      <c r="D32">
        <v>0.28960001468658447</v>
      </c>
      <c r="E32">
        <v>0.30019998550415039</v>
      </c>
      <c r="F32">
        <v>0.21930000185966492</v>
      </c>
      <c r="G32">
        <v>0.33809998631477356</v>
      </c>
      <c r="H32">
        <v>0.33939999341964722</v>
      </c>
      <c r="I32">
        <v>0.31189998984336853</v>
      </c>
      <c r="J32">
        <v>0.23790000379085541</v>
      </c>
      <c r="K32">
        <v>0.25630000233650208</v>
      </c>
      <c r="L32">
        <v>0.26879999041557312</v>
      </c>
      <c r="M32">
        <v>0.28810000419616699</v>
      </c>
      <c r="N32" s="4"/>
      <c r="O32" s="5"/>
    </row>
    <row r="33" spans="1:15" x14ac:dyDescent="0.2">
      <c r="A33" s="9" t="s">
        <v>26</v>
      </c>
      <c r="B33">
        <v>0.28009998798370361</v>
      </c>
      <c r="C33">
        <v>0.27390000224113464</v>
      </c>
      <c r="D33">
        <v>0.32800000905990601</v>
      </c>
      <c r="E33">
        <v>0.30430001020431519</v>
      </c>
      <c r="F33">
        <v>0.32850000262260437</v>
      </c>
      <c r="G33">
        <v>0.34340000152587891</v>
      </c>
      <c r="H33">
        <v>0.34540000557899475</v>
      </c>
      <c r="I33">
        <v>0.30880001187324524</v>
      </c>
      <c r="J33">
        <v>0.24140000343322754</v>
      </c>
      <c r="K33">
        <v>0.25600001215934753</v>
      </c>
      <c r="L33">
        <v>0.32019999623298645</v>
      </c>
      <c r="M33">
        <v>0.28650000691413879</v>
      </c>
      <c r="N33" s="4"/>
      <c r="O33" s="5"/>
    </row>
    <row r="34" spans="1:15" x14ac:dyDescent="0.2">
      <c r="A34" s="9" t="s">
        <v>27</v>
      </c>
      <c r="B34">
        <v>0.27689999341964722</v>
      </c>
      <c r="C34">
        <v>0.26600000262260437</v>
      </c>
      <c r="D34">
        <v>0.29809999465942383</v>
      </c>
      <c r="E34">
        <v>0.32019999623298645</v>
      </c>
      <c r="F34">
        <v>0.31630000472068787</v>
      </c>
      <c r="G34">
        <v>0.29309999942779541</v>
      </c>
      <c r="H34">
        <v>0.30979999899864197</v>
      </c>
      <c r="I34">
        <v>0.32859998941421509</v>
      </c>
      <c r="J34">
        <v>0.24490000307559967</v>
      </c>
      <c r="K34">
        <v>0.29300001263618469</v>
      </c>
      <c r="L34">
        <v>0.30559998750686646</v>
      </c>
      <c r="M34">
        <v>0.28769999742507935</v>
      </c>
      <c r="N34" s="4"/>
      <c r="O34" s="5"/>
    </row>
    <row r="35" spans="1:15" x14ac:dyDescent="0.2">
      <c r="A35" s="9" t="s">
        <v>28</v>
      </c>
      <c r="B35">
        <v>0.28159999847412109</v>
      </c>
      <c r="C35">
        <v>0.29260000586509705</v>
      </c>
      <c r="D35">
        <v>0.32440000772476196</v>
      </c>
      <c r="E35">
        <v>0.32089999318122864</v>
      </c>
      <c r="F35">
        <v>0.32570001482963562</v>
      </c>
      <c r="G35">
        <v>0.31180000305175781</v>
      </c>
      <c r="H35">
        <v>0.29960000514984131</v>
      </c>
      <c r="I35">
        <v>0.31889998912811279</v>
      </c>
      <c r="J35">
        <v>0.24050000309944153</v>
      </c>
      <c r="K35">
        <v>0.24519999325275421</v>
      </c>
      <c r="L35">
        <v>0.34419998526573181</v>
      </c>
      <c r="M35">
        <v>0.2971000075340271</v>
      </c>
      <c r="N35" s="4"/>
      <c r="O35" s="5"/>
    </row>
    <row r="36" spans="1:15" x14ac:dyDescent="0.2">
      <c r="A36" s="9" t="s">
        <v>29</v>
      </c>
      <c r="B36">
        <v>0.29940000176429749</v>
      </c>
      <c r="C36">
        <v>0.28180000185966492</v>
      </c>
      <c r="D36">
        <v>0.28670001029968262</v>
      </c>
      <c r="E36">
        <v>0.3409000039100647</v>
      </c>
      <c r="F36">
        <v>0.31540000438690186</v>
      </c>
      <c r="G36">
        <v>0.28940001130104065</v>
      </c>
      <c r="H36">
        <v>0.29339998960494995</v>
      </c>
      <c r="I36">
        <v>0.32839998602867126</v>
      </c>
      <c r="J36">
        <v>0.28650000691413879</v>
      </c>
      <c r="K36">
        <v>0.2791999876499176</v>
      </c>
      <c r="L36">
        <v>0.32129999995231628</v>
      </c>
      <c r="M36">
        <v>0.28080001473426819</v>
      </c>
      <c r="N36" s="4"/>
      <c r="O36" s="5"/>
    </row>
    <row r="37" spans="1:15" x14ac:dyDescent="0.2">
      <c r="A37" s="9" t="s">
        <v>30</v>
      </c>
      <c r="B37">
        <v>0.29210001230239868</v>
      </c>
      <c r="C37">
        <v>0.30279999971389771</v>
      </c>
      <c r="D37">
        <v>0.3052000105381012</v>
      </c>
      <c r="E37">
        <v>0.29660001397132874</v>
      </c>
      <c r="F37">
        <v>0.31040000915527344</v>
      </c>
      <c r="G37">
        <v>0.28859999775886536</v>
      </c>
      <c r="H37">
        <v>0.33190000057220459</v>
      </c>
      <c r="I37">
        <v>0.32120001316070557</v>
      </c>
      <c r="J37">
        <v>0.27619999647140503</v>
      </c>
      <c r="K37">
        <v>0.25470000505447388</v>
      </c>
      <c r="L37">
        <v>0.30509999394416809</v>
      </c>
      <c r="M37">
        <v>0.30899998545646667</v>
      </c>
      <c r="N37" s="4"/>
      <c r="O37" s="5"/>
    </row>
    <row r="38" spans="1:15" x14ac:dyDescent="0.2">
      <c r="A38" s="9" t="s">
        <v>31</v>
      </c>
      <c r="B38">
        <v>0.27630001306533813</v>
      </c>
      <c r="C38">
        <v>0.28670001029968262</v>
      </c>
      <c r="D38">
        <v>0.26100000739097595</v>
      </c>
      <c r="E38">
        <v>0.29989999532699585</v>
      </c>
      <c r="F38">
        <v>0.27259999513626099</v>
      </c>
      <c r="G38">
        <v>0.29359999299049377</v>
      </c>
      <c r="H38">
        <v>0.26579999923706055</v>
      </c>
      <c r="I38">
        <v>0.28510001301765442</v>
      </c>
      <c r="J38">
        <v>0.25130000710487366</v>
      </c>
      <c r="K38">
        <v>0.28929999470710754</v>
      </c>
      <c r="L38">
        <v>3.9200000464916229E-2</v>
      </c>
      <c r="M38">
        <v>3.840000182390213E-2</v>
      </c>
      <c r="N38" s="4"/>
      <c r="O38" s="5"/>
    </row>
    <row r="39" spans="1:15" x14ac:dyDescent="0.2">
      <c r="A39" s="9" t="s">
        <v>32</v>
      </c>
      <c r="B39">
        <v>0.32359999418258667</v>
      </c>
      <c r="C39">
        <v>0.27979999780654907</v>
      </c>
      <c r="D39">
        <v>0.29150000214576721</v>
      </c>
      <c r="E39">
        <v>0.31279999017715454</v>
      </c>
      <c r="F39">
        <v>0.29919999837875366</v>
      </c>
      <c r="G39">
        <v>0.26730000972747803</v>
      </c>
      <c r="H39">
        <v>0.28389999270439148</v>
      </c>
      <c r="I39">
        <v>0.31459999084472656</v>
      </c>
      <c r="J39">
        <v>0.26820001006126404</v>
      </c>
      <c r="K39">
        <v>0.25839999318122864</v>
      </c>
      <c r="L39">
        <v>3.970000147819519E-2</v>
      </c>
      <c r="M39">
        <v>4.050000011920929E-2</v>
      </c>
      <c r="N39" s="4"/>
      <c r="O39" s="5"/>
    </row>
    <row r="41" spans="1:15" x14ac:dyDescent="0.2">
      <c r="B41" s="34" t="s">
        <v>35</v>
      </c>
      <c r="C41" s="34"/>
      <c r="D41" s="34"/>
      <c r="E41" s="34"/>
      <c r="F41" s="34"/>
      <c r="G41" s="34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0.27237499505281448</v>
      </c>
      <c r="C43" s="1">
        <f>AVERAGE(D32:E33)</f>
        <v>0.30552500486373901</v>
      </c>
      <c r="D43" s="1">
        <f>AVERAGE(F32:G33)</f>
        <v>0.30732499808073044</v>
      </c>
      <c r="E43" s="1">
        <f>AVERAGE(H32:I33)</f>
        <v>0.32637500017881393</v>
      </c>
      <c r="F43" s="1">
        <f>AVERAGE(J32:K33)</f>
        <v>0.24790000542998314</v>
      </c>
      <c r="G43" s="1">
        <f>AVERAGE(L32:M33)</f>
        <v>0.29089999943971634</v>
      </c>
    </row>
    <row r="44" spans="1:15" x14ac:dyDescent="0.2">
      <c r="B44" s="1">
        <f>AVERAGE(B34:C35)</f>
        <v>0.27927500009536743</v>
      </c>
      <c r="C44" s="1">
        <f>AVERAGE(D34:E35)</f>
        <v>0.31589999794960022</v>
      </c>
      <c r="D44" s="1">
        <f>AVERAGE(F34:G35)</f>
        <v>0.31172500550746918</v>
      </c>
      <c r="E44" s="1">
        <f>AVERAGE(H34:I35)</f>
        <v>0.31422499567270279</v>
      </c>
      <c r="F44" s="1">
        <f>AVERAGE(J34:K35)</f>
        <v>0.25590000301599503</v>
      </c>
      <c r="G44" s="1">
        <f>AVERAGE(L34:M35)</f>
        <v>0.30864999443292618</v>
      </c>
    </row>
    <row r="45" spans="1:15" x14ac:dyDescent="0.2">
      <c r="B45" s="1">
        <f>AVERAGE(B36:C37)</f>
        <v>0.2940250039100647</v>
      </c>
      <c r="C45" s="1">
        <f>AVERAGE(D36:E37)</f>
        <v>0.30735000967979431</v>
      </c>
      <c r="D45" s="1">
        <f>AVERAGE(F36:G37)</f>
        <v>0.30095000565052032</v>
      </c>
      <c r="E45" s="1">
        <f>AVERAGE(H36:I37)</f>
        <v>0.31872499734163284</v>
      </c>
      <c r="F45" s="1">
        <f>AVERAGE(J36:K37)</f>
        <v>0.27414999902248383</v>
      </c>
      <c r="G45" s="1">
        <f>AVERAGE(L36:M37)</f>
        <v>0.30404999852180481</v>
      </c>
    </row>
    <row r="46" spans="1:15" x14ac:dyDescent="0.2">
      <c r="B46" s="1">
        <f>AVERAGE(B38:C39)</f>
        <v>0.29160000383853912</v>
      </c>
      <c r="C46" s="1">
        <f>AVERAGE(D38:E39)</f>
        <v>0.29129999876022339</v>
      </c>
      <c r="D46" s="1">
        <f>AVERAGE(F38:G39)</f>
        <v>0.28317499905824661</v>
      </c>
      <c r="E46" s="1">
        <f>AVERAGE(H38:I39)</f>
        <v>0.28734999895095825</v>
      </c>
      <c r="F46" s="1">
        <f>AVERAGE(J38:K39)</f>
        <v>0.26680000126361847</v>
      </c>
      <c r="G46" s="1">
        <f>AVERAGE(L38:M39)</f>
        <v>3.945000097155571E-2</v>
      </c>
    </row>
    <row r="48" spans="1:15" x14ac:dyDescent="0.2">
      <c r="B48" s="35" t="s">
        <v>33</v>
      </c>
      <c r="C48" s="35"/>
      <c r="D48" s="35"/>
      <c r="E48" s="35"/>
      <c r="F48" s="35"/>
      <c r="G48" s="35"/>
      <c r="I48" t="s">
        <v>37</v>
      </c>
    </row>
    <row r="49" spans="2:1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I49" t="s">
        <v>59</v>
      </c>
      <c r="J49" t="s">
        <v>60</v>
      </c>
      <c r="K49" t="s">
        <v>61</v>
      </c>
      <c r="L49" t="s">
        <v>62</v>
      </c>
      <c r="M49" t="s">
        <v>63</v>
      </c>
      <c r="N49" t="s">
        <v>64</v>
      </c>
    </row>
    <row r="50" spans="2:14" x14ac:dyDescent="0.2">
      <c r="B50" s="2">
        <f t="shared" ref="B50:G53" si="0">B43*50</f>
        <v>13.618749752640724</v>
      </c>
      <c r="C50" s="2">
        <f t="shared" si="0"/>
        <v>15.276250243186951</v>
      </c>
      <c r="D50" s="2">
        <f t="shared" si="0"/>
        <v>15.366249904036522</v>
      </c>
      <c r="E50" s="2">
        <f t="shared" si="0"/>
        <v>16.318750008940697</v>
      </c>
      <c r="F50" s="2">
        <f t="shared" si="0"/>
        <v>12.395000271499157</v>
      </c>
      <c r="G50" s="2">
        <f t="shared" si="0"/>
        <v>14.544999971985817</v>
      </c>
      <c r="I50" s="37">
        <f>B50-$H$53</f>
        <v>11.478749752640724</v>
      </c>
      <c r="J50" s="38">
        <f t="shared" ref="J50:N53" si="1">C50-$H$53</f>
        <v>13.13625024318695</v>
      </c>
      <c r="K50" s="38">
        <f t="shared" si="1"/>
        <v>13.226249904036521</v>
      </c>
      <c r="L50" s="38">
        <f t="shared" si="1"/>
        <v>14.178750008940696</v>
      </c>
      <c r="M50" s="38">
        <f t="shared" si="1"/>
        <v>10.255000271499156</v>
      </c>
      <c r="N50" s="39">
        <f t="shared" si="1"/>
        <v>12.404999971985816</v>
      </c>
    </row>
    <row r="51" spans="2:14" x14ac:dyDescent="0.2">
      <c r="B51" s="2">
        <f t="shared" si="0"/>
        <v>13.963750004768372</v>
      </c>
      <c r="C51" s="2">
        <f t="shared" si="0"/>
        <v>15.794999897480011</v>
      </c>
      <c r="D51" s="2">
        <f t="shared" si="0"/>
        <v>15.586250275373459</v>
      </c>
      <c r="E51" s="2">
        <f t="shared" si="0"/>
        <v>15.711249783635139</v>
      </c>
      <c r="F51" s="2">
        <f t="shared" si="0"/>
        <v>12.795000150799751</v>
      </c>
      <c r="G51" s="2">
        <f t="shared" si="0"/>
        <v>15.432499721646309</v>
      </c>
      <c r="I51" s="40">
        <f t="shared" ref="I51:I53" si="2">B51-$H$53</f>
        <v>11.823750004768371</v>
      </c>
      <c r="J51" s="41">
        <f t="shared" si="1"/>
        <v>13.65499989748001</v>
      </c>
      <c r="K51" s="41">
        <f t="shared" si="1"/>
        <v>13.446250275373458</v>
      </c>
      <c r="L51" s="41">
        <f t="shared" si="1"/>
        <v>13.571249783635139</v>
      </c>
      <c r="M51" s="41">
        <f t="shared" si="1"/>
        <v>10.655000150799751</v>
      </c>
      <c r="N51" s="42">
        <f t="shared" si="1"/>
        <v>13.292499721646308</v>
      </c>
    </row>
    <row r="52" spans="2:14" x14ac:dyDescent="0.2">
      <c r="B52" s="2">
        <f>B45*50</f>
        <v>14.701250195503235</v>
      </c>
      <c r="C52" s="2">
        <f t="shared" si="0"/>
        <v>15.367500483989716</v>
      </c>
      <c r="D52" s="2">
        <f t="shared" si="0"/>
        <v>15.047500282526016</v>
      </c>
      <c r="E52" s="2">
        <f t="shared" si="0"/>
        <v>15.936249867081642</v>
      </c>
      <c r="F52" s="2">
        <f t="shared" si="0"/>
        <v>13.707499951124191</v>
      </c>
      <c r="G52" s="2">
        <f t="shared" si="0"/>
        <v>15.20249992609024</v>
      </c>
      <c r="I52" s="43">
        <f t="shared" si="2"/>
        <v>12.561250195503234</v>
      </c>
      <c r="J52" s="44">
        <f t="shared" si="1"/>
        <v>13.227500483989715</v>
      </c>
      <c r="K52" s="44">
        <f t="shared" si="1"/>
        <v>12.907500282526016</v>
      </c>
      <c r="L52" s="44">
        <f t="shared" si="1"/>
        <v>13.796249867081642</v>
      </c>
      <c r="M52" s="44">
        <f t="shared" si="1"/>
        <v>11.567499951124191</v>
      </c>
      <c r="N52" s="45">
        <f t="shared" si="1"/>
        <v>13.06249992609024</v>
      </c>
    </row>
    <row r="53" spans="2:14" x14ac:dyDescent="0.2">
      <c r="B53" s="2">
        <f t="shared" si="0"/>
        <v>14.580000191926956</v>
      </c>
      <c r="C53" s="2">
        <f t="shared" si="0"/>
        <v>14.564999938011169</v>
      </c>
      <c r="D53" s="2">
        <f t="shared" si="0"/>
        <v>14.158749952912331</v>
      </c>
      <c r="E53" s="2">
        <f t="shared" si="0"/>
        <v>14.367499947547913</v>
      </c>
      <c r="F53" s="2">
        <f t="shared" si="0"/>
        <v>13.340000063180923</v>
      </c>
      <c r="G53" s="2">
        <f t="shared" si="0"/>
        <v>1.9725000485777855</v>
      </c>
      <c r="H53">
        <v>2.14</v>
      </c>
      <c r="I53" s="7">
        <f t="shared" si="2"/>
        <v>12.440000191926956</v>
      </c>
      <c r="J53" s="7">
        <f t="shared" si="1"/>
        <v>12.424999938011169</v>
      </c>
      <c r="K53" s="7">
        <f t="shared" si="1"/>
        <v>12.01874995291233</v>
      </c>
      <c r="L53" s="7">
        <f t="shared" si="1"/>
        <v>12.227499947547912</v>
      </c>
      <c r="M53" s="7">
        <f t="shared" si="1"/>
        <v>11.200000063180923</v>
      </c>
      <c r="N53" s="7">
        <f t="shared" si="1"/>
        <v>-0.16749995142221463</v>
      </c>
    </row>
    <row r="54" spans="2:14" x14ac:dyDescent="0.2">
      <c r="I54" t="s">
        <v>65</v>
      </c>
      <c r="J54" t="s">
        <v>66</v>
      </c>
      <c r="K54" t="s">
        <v>67</v>
      </c>
      <c r="L54" t="s">
        <v>68</v>
      </c>
      <c r="M54" t="s">
        <v>77</v>
      </c>
    </row>
    <row r="57" spans="2:14" x14ac:dyDescent="0.2">
      <c r="B57" s="6"/>
      <c r="C57" s="6"/>
      <c r="D57" s="6"/>
      <c r="E57" s="6"/>
      <c r="F57" s="6"/>
      <c r="G57" s="6"/>
    </row>
    <row r="58" spans="2:14" x14ac:dyDescent="0.2">
      <c r="B58" s="6"/>
      <c r="C58" s="6"/>
      <c r="D58" s="6"/>
      <c r="E58" s="6"/>
      <c r="F58" s="6"/>
      <c r="G58" s="6"/>
    </row>
    <row r="59" spans="2:14" x14ac:dyDescent="0.2">
      <c r="B59" s="6"/>
      <c r="C59" s="6"/>
      <c r="D59" s="6"/>
      <c r="E59" s="6"/>
      <c r="F59" s="6"/>
      <c r="G59" s="6"/>
    </row>
    <row r="60" spans="2:14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honeticPr fontId="1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YPD_Tecan</vt:lpstr>
      <vt:lpstr>YPD_ON</vt:lpstr>
      <vt:lpstr>OG_Plate1</vt:lpstr>
      <vt:lpstr>OG_Plate2</vt:lpstr>
      <vt:lpstr>OG_Plate3</vt:lpstr>
      <vt:lpstr>Prod_Plate1</vt:lpstr>
      <vt:lpstr>Prod_Plate2</vt:lpstr>
      <vt:lpstr>Prod_Plate3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</dc:creator>
  <cp:keywords/>
  <dc:description/>
  <cp:lastModifiedBy>Harini Narayanan</cp:lastModifiedBy>
  <cp:revision/>
  <cp:lastPrinted>2024-10-31T22:41:52Z</cp:lastPrinted>
  <dcterms:created xsi:type="dcterms:W3CDTF">2017-03-30T13:32:30Z</dcterms:created>
  <dcterms:modified xsi:type="dcterms:W3CDTF">2024-11-03T20:58:36Z</dcterms:modified>
  <cp:category/>
  <cp:contentStatus/>
</cp:coreProperties>
</file>