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T:\DATA\NiCEMSI\People\Chelsea\Metabolite Lists\"/>
    </mc:Choice>
  </mc:AlternateContent>
  <bookViews>
    <workbookView xWindow="0" yWindow="0" windowWidth="23040" windowHeight="9408" activeTab="1"/>
  </bookViews>
  <sheets>
    <sheet name="AZ Glycolysis (C-13)" sheetId="1" r:id="rId1"/>
    <sheet name="PPM calcs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4" i="3" l="1"/>
  <c r="L5" i="3"/>
  <c r="L6" i="3"/>
  <c r="L7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22" i="3"/>
  <c r="L23" i="3"/>
  <c r="L24" i="3"/>
  <c r="L25" i="3"/>
  <c r="L26" i="3"/>
  <c r="L27" i="3"/>
  <c r="L28" i="3"/>
  <c r="L29" i="3"/>
  <c r="L30" i="3"/>
  <c r="L31" i="3"/>
  <c r="L32" i="3"/>
  <c r="L33" i="3"/>
  <c r="L34" i="3"/>
  <c r="L35" i="3"/>
  <c r="L36" i="3"/>
  <c r="L37" i="3"/>
  <c r="L38" i="3"/>
  <c r="L39" i="3"/>
  <c r="L40" i="3"/>
  <c r="L41" i="3"/>
  <c r="L42" i="3"/>
  <c r="L43" i="3"/>
  <c r="L44" i="3"/>
  <c r="L45" i="3"/>
  <c r="L3" i="3"/>
  <c r="L2" i="3"/>
  <c r="I4" i="3"/>
  <c r="J4" i="3"/>
  <c r="I5" i="3"/>
  <c r="J5" i="3"/>
  <c r="I6" i="3"/>
  <c r="J6" i="3"/>
  <c r="M6" i="3" s="1"/>
  <c r="I7" i="3"/>
  <c r="J7" i="3"/>
  <c r="I8" i="3"/>
  <c r="J8" i="3"/>
  <c r="I9" i="3"/>
  <c r="J9" i="3"/>
  <c r="I10" i="3"/>
  <c r="J10" i="3"/>
  <c r="M10" i="3" s="1"/>
  <c r="I11" i="3"/>
  <c r="J11" i="3"/>
  <c r="I12" i="3"/>
  <c r="J12" i="3"/>
  <c r="I13" i="3"/>
  <c r="J13" i="3"/>
  <c r="I14" i="3"/>
  <c r="J14" i="3"/>
  <c r="M14" i="3" s="1"/>
  <c r="I15" i="3"/>
  <c r="J15" i="3"/>
  <c r="I16" i="3"/>
  <c r="J16" i="3"/>
  <c r="I17" i="3"/>
  <c r="J17" i="3"/>
  <c r="I18" i="3"/>
  <c r="J18" i="3"/>
  <c r="M18" i="3" s="1"/>
  <c r="I19" i="3"/>
  <c r="J19" i="3"/>
  <c r="I20" i="3"/>
  <c r="J20" i="3"/>
  <c r="I21" i="3"/>
  <c r="J21" i="3"/>
  <c r="I22" i="3"/>
  <c r="J22" i="3"/>
  <c r="M22" i="3" s="1"/>
  <c r="I23" i="3"/>
  <c r="J23" i="3"/>
  <c r="I24" i="3"/>
  <c r="J24" i="3"/>
  <c r="I25" i="3"/>
  <c r="J25" i="3"/>
  <c r="I26" i="3"/>
  <c r="J26" i="3"/>
  <c r="M26" i="3" s="1"/>
  <c r="I27" i="3"/>
  <c r="J27" i="3"/>
  <c r="I28" i="3"/>
  <c r="J28" i="3"/>
  <c r="I29" i="3"/>
  <c r="J29" i="3"/>
  <c r="I30" i="3"/>
  <c r="J30" i="3"/>
  <c r="M30" i="3" s="1"/>
  <c r="I31" i="3"/>
  <c r="J31" i="3"/>
  <c r="I32" i="3"/>
  <c r="J32" i="3"/>
  <c r="I33" i="3"/>
  <c r="J33" i="3"/>
  <c r="I34" i="3"/>
  <c r="J34" i="3"/>
  <c r="M34" i="3" s="1"/>
  <c r="I35" i="3"/>
  <c r="J35" i="3"/>
  <c r="I36" i="3"/>
  <c r="J36" i="3"/>
  <c r="I37" i="3"/>
  <c r="J37" i="3"/>
  <c r="I38" i="3"/>
  <c r="J38" i="3"/>
  <c r="M38" i="3" s="1"/>
  <c r="I39" i="3"/>
  <c r="J39" i="3"/>
  <c r="I40" i="3"/>
  <c r="J40" i="3"/>
  <c r="I41" i="3"/>
  <c r="J41" i="3"/>
  <c r="I42" i="3"/>
  <c r="J42" i="3"/>
  <c r="M42" i="3" s="1"/>
  <c r="I43" i="3"/>
  <c r="J43" i="3"/>
  <c r="I44" i="3"/>
  <c r="J44" i="3"/>
  <c r="I45" i="3"/>
  <c r="J45" i="3"/>
  <c r="M45" i="3"/>
  <c r="E17" i="3"/>
  <c r="E18" i="3"/>
  <c r="E19" i="3" s="1"/>
  <c r="E20" i="3" s="1"/>
  <c r="E21" i="3" s="1"/>
  <c r="E22" i="3" s="1"/>
  <c r="E23" i="3" s="1"/>
  <c r="A17" i="3"/>
  <c r="A18" i="3"/>
  <c r="A19" i="3"/>
  <c r="A20" i="3"/>
  <c r="A21" i="3" s="1"/>
  <c r="A22" i="3" s="1"/>
  <c r="A23" i="3" s="1"/>
  <c r="I3" i="3"/>
  <c r="J3" i="3"/>
  <c r="J2" i="3"/>
  <c r="M2" i="3" s="1"/>
  <c r="I2" i="3"/>
  <c r="E3" i="3"/>
  <c r="E4" i="3" s="1"/>
  <c r="E5" i="3" s="1"/>
  <c r="E6" i="3" s="1"/>
  <c r="E7" i="3" s="1"/>
  <c r="E8" i="3" s="1"/>
  <c r="E9" i="3" s="1"/>
  <c r="E10" i="3" s="1"/>
  <c r="E11" i="3" s="1"/>
  <c r="E12" i="3" s="1"/>
  <c r="E13" i="3" s="1"/>
  <c r="E14" i="3" s="1"/>
  <c r="E15" i="3" s="1"/>
  <c r="E16" i="3" s="1"/>
  <c r="A3" i="3"/>
  <c r="A4" i="3" s="1"/>
  <c r="A5" i="3" s="1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M43" i="3" l="1"/>
  <c r="M39" i="3"/>
  <c r="M35" i="3"/>
  <c r="M31" i="3"/>
  <c r="M27" i="3"/>
  <c r="M23" i="3"/>
  <c r="M19" i="3"/>
  <c r="M15" i="3"/>
  <c r="M11" i="3"/>
  <c r="M7" i="3"/>
  <c r="M41" i="3"/>
  <c r="M37" i="3"/>
  <c r="M33" i="3"/>
  <c r="M29" i="3"/>
  <c r="M25" i="3"/>
  <c r="M21" i="3"/>
  <c r="M17" i="3"/>
  <c r="M13" i="3"/>
  <c r="M9" i="3"/>
  <c r="M5" i="3"/>
  <c r="M44" i="3"/>
  <c r="M40" i="3"/>
  <c r="M36" i="3"/>
  <c r="M32" i="3"/>
  <c r="M28" i="3"/>
  <c r="M24" i="3"/>
  <c r="M20" i="3"/>
  <c r="M16" i="3"/>
  <c r="M12" i="3"/>
  <c r="M8" i="3"/>
  <c r="M4" i="3"/>
  <c r="M3" i="3"/>
</calcChain>
</file>

<file path=xl/sharedStrings.xml><?xml version="1.0" encoding="utf-8"?>
<sst xmlns="http://schemas.openxmlformats.org/spreadsheetml/2006/main" count="99" uniqueCount="31">
  <si>
    <t>Glucose</t>
  </si>
  <si>
    <t>Glucose-6-phosphate</t>
  </si>
  <si>
    <t>Fructose-6-Phosphate</t>
  </si>
  <si>
    <t>Fructose-1,6-bisphosphate</t>
  </si>
  <si>
    <t>Glyceraldehyde 3-phosphate</t>
  </si>
  <si>
    <t>Dihydroxyacetone phosphate</t>
  </si>
  <si>
    <t>1,3-Bisphosphoglycerate</t>
  </si>
  <si>
    <t>3-Phosphoglycerate</t>
  </si>
  <si>
    <t>2-phosphoglycerate</t>
  </si>
  <si>
    <t>phosphoenolpyruvate</t>
  </si>
  <si>
    <t>Pyruvic acid</t>
  </si>
  <si>
    <t>Glucose (C-13)</t>
  </si>
  <si>
    <t>Glucose-6-phosphate (C-13)</t>
  </si>
  <si>
    <t>Fructose-6-Phosphate (C-13)</t>
  </si>
  <si>
    <t>Fructose-1,6-bisphosphate (C-13)</t>
  </si>
  <si>
    <t>Glyceraldehyde 3-phosphate (C-13)</t>
  </si>
  <si>
    <t>Dihydroxyacetone phosphate (C-13)</t>
  </si>
  <si>
    <t>1,3-Bisphosphoglycerate (C-13)</t>
  </si>
  <si>
    <t>3-Phosphoglycerate (C-13)</t>
  </si>
  <si>
    <t>2-phosphoglycerate (C-13)</t>
  </si>
  <si>
    <t>phosphoenolpyruvate (C-13)</t>
  </si>
  <si>
    <t>Pyruvic acid (C-13)</t>
  </si>
  <si>
    <t>Row # Start</t>
  </si>
  <si>
    <t>Iterations</t>
  </si>
  <si>
    <t>MW</t>
  </si>
  <si>
    <t>Molecule</t>
  </si>
  <si>
    <t>Adduct</t>
  </si>
  <si>
    <t>MW (adduct)</t>
  </si>
  <si>
    <t>15 ppm</t>
  </si>
  <si>
    <t>[M-H]-</t>
  </si>
  <si>
    <t>[M+Cl]]-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</si>
</sst>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NumberFormat="1"/>
    <xf numFmtId="0" fontId="0" fillId="0" borderId="1" xfId="0" applyBorder="1"/>
    <xf numFmtId="164" fontId="0" fillId="0" borderId="0" xfId="0" applyNumberFormat="1" applyBorder="1"/>
    <xf numFmtId="164" fontId="0" fillId="0" borderId="0" xfId="0" applyNumberFormat="1"/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E18" sqref="E18"/>
    </sheetView>
  </sheetViews>
  <sheetFormatPr defaultRowHeight="14.4" x14ac:dyDescent="0.3"/>
  <cols>
    <col min="1" max="1" width="31.88671875" style="1" bestFit="1" customWidth="1"/>
  </cols>
  <sheetData>
    <row r="1" spans="1:2" x14ac:dyDescent="0.3">
      <c r="A1" s="1" t="s">
        <v>0</v>
      </c>
      <c r="B1" s="1">
        <v>180.06339</v>
      </c>
    </row>
    <row r="2" spans="1:2" x14ac:dyDescent="0.3">
      <c r="A2" s="1" t="s">
        <v>1</v>
      </c>
      <c r="B2">
        <v>210.02932000000001</v>
      </c>
    </row>
    <row r="3" spans="1:2" x14ac:dyDescent="0.3">
      <c r="A3" s="1" t="s">
        <v>2</v>
      </c>
      <c r="B3">
        <v>210.02932000000001</v>
      </c>
    </row>
    <row r="4" spans="1:2" x14ac:dyDescent="0.3">
      <c r="A4" s="1" t="s">
        <v>3</v>
      </c>
      <c r="B4">
        <v>239.99526</v>
      </c>
    </row>
    <row r="5" spans="1:2" x14ac:dyDescent="0.3">
      <c r="A5" s="1" t="s">
        <v>4</v>
      </c>
      <c r="B5">
        <v>119.99763</v>
      </c>
    </row>
    <row r="6" spans="1:2" x14ac:dyDescent="0.3">
      <c r="A6" s="1" t="s">
        <v>5</v>
      </c>
      <c r="B6">
        <v>119.99763</v>
      </c>
    </row>
    <row r="7" spans="1:2" x14ac:dyDescent="0.3">
      <c r="A7" s="1" t="s">
        <v>6</v>
      </c>
      <c r="B7">
        <v>165.95848000000001</v>
      </c>
    </row>
    <row r="8" spans="1:2" x14ac:dyDescent="0.3">
      <c r="A8" s="1" t="s">
        <v>7</v>
      </c>
      <c r="B8">
        <v>134.98472000000001</v>
      </c>
    </row>
    <row r="9" spans="1:2" x14ac:dyDescent="0.3">
      <c r="A9" s="1" t="s">
        <v>8</v>
      </c>
      <c r="B9">
        <v>118.98981000000001</v>
      </c>
    </row>
    <row r="10" spans="1:2" x14ac:dyDescent="0.3">
      <c r="A10" s="1" t="s">
        <v>9</v>
      </c>
      <c r="B10">
        <v>116.97416</v>
      </c>
    </row>
    <row r="11" spans="1:2" x14ac:dyDescent="0.3">
      <c r="A11" s="1" t="s">
        <v>10</v>
      </c>
      <c r="B11">
        <v>88.016040000000004</v>
      </c>
    </row>
    <row r="12" spans="1:2" x14ac:dyDescent="0.3">
      <c r="A12" s="1" t="s">
        <v>11</v>
      </c>
      <c r="B12" s="1">
        <v>186.08351999999999</v>
      </c>
    </row>
    <row r="13" spans="1:2" x14ac:dyDescent="0.3">
      <c r="A13" s="1" t="s">
        <v>12</v>
      </c>
      <c r="B13">
        <v>216.04945000000001</v>
      </c>
    </row>
    <row r="14" spans="1:2" x14ac:dyDescent="0.3">
      <c r="A14" s="1" t="s">
        <v>13</v>
      </c>
      <c r="B14">
        <v>216.04945000000001</v>
      </c>
    </row>
    <row r="15" spans="1:2" x14ac:dyDescent="0.3">
      <c r="A15" s="1" t="s">
        <v>14</v>
      </c>
      <c r="B15">
        <v>246.01539</v>
      </c>
    </row>
    <row r="16" spans="1:2" x14ac:dyDescent="0.3">
      <c r="A16" s="1" t="s">
        <v>15</v>
      </c>
      <c r="B16">
        <v>123.00769</v>
      </c>
    </row>
    <row r="17" spans="1:2" x14ac:dyDescent="0.3">
      <c r="A17" s="1" t="s">
        <v>16</v>
      </c>
      <c r="B17">
        <v>123.00769</v>
      </c>
    </row>
    <row r="18" spans="1:2" x14ac:dyDescent="0.3">
      <c r="A18" s="1" t="s">
        <v>17</v>
      </c>
      <c r="B18">
        <v>168.96854000000002</v>
      </c>
    </row>
    <row r="19" spans="1:2" x14ac:dyDescent="0.3">
      <c r="A19" s="1" t="s">
        <v>18</v>
      </c>
      <c r="B19">
        <v>137.99478000000002</v>
      </c>
    </row>
    <row r="20" spans="1:2" x14ac:dyDescent="0.3">
      <c r="A20" s="1" t="s">
        <v>19</v>
      </c>
      <c r="B20">
        <v>121.99987000000002</v>
      </c>
    </row>
    <row r="21" spans="1:2" x14ac:dyDescent="0.3">
      <c r="A21" s="1" t="s">
        <v>20</v>
      </c>
      <c r="B21">
        <v>119.98421999999999</v>
      </c>
    </row>
    <row r="22" spans="1:2" x14ac:dyDescent="0.3">
      <c r="A22" s="1" t="s">
        <v>21</v>
      </c>
      <c r="B22">
        <v>91.026100000000014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"/>
  <sheetViews>
    <sheetView tabSelected="1" topLeftCell="A32" workbookViewId="0">
      <selection sqref="A1:N45"/>
    </sheetView>
  </sheetViews>
  <sheetFormatPr defaultRowHeight="14.4" x14ac:dyDescent="0.3"/>
  <cols>
    <col min="1" max="1" width="10.5546875" bestFit="1" customWidth="1"/>
    <col min="2" max="2" width="30.6640625" bestFit="1" customWidth="1"/>
    <col min="5" max="5" width="10.5546875" bestFit="1" customWidth="1"/>
    <col min="9" max="9" width="25.109375" bestFit="1" customWidth="1"/>
    <col min="11" max="11" width="11.44140625" bestFit="1" customWidth="1"/>
    <col min="12" max="12" width="12.21875" bestFit="1" customWidth="1"/>
  </cols>
  <sheetData>
    <row r="1" spans="1:13" x14ac:dyDescent="0.3">
      <c r="A1" s="2" t="s">
        <v>22</v>
      </c>
      <c r="B1" s="2" t="s">
        <v>25</v>
      </c>
      <c r="C1" s="2" t="s">
        <v>23</v>
      </c>
      <c r="D1" s="2"/>
      <c r="E1" s="2" t="s">
        <v>22</v>
      </c>
      <c r="F1" s="2" t="s">
        <v>24</v>
      </c>
      <c r="G1" s="2" t="s">
        <v>23</v>
      </c>
      <c r="H1" s="2"/>
      <c r="I1" s="2" t="s">
        <v>25</v>
      </c>
      <c r="J1" s="2" t="s">
        <v>24</v>
      </c>
      <c r="K1" s="2" t="s">
        <v>26</v>
      </c>
      <c r="L1" s="2" t="s">
        <v>27</v>
      </c>
      <c r="M1" s="2" t="s">
        <v>28</v>
      </c>
    </row>
    <row r="2" spans="1:13" x14ac:dyDescent="0.3">
      <c r="A2">
        <v>2</v>
      </c>
      <c r="B2" s="1" t="s">
        <v>0</v>
      </c>
      <c r="C2" s="3">
        <v>2</v>
      </c>
      <c r="E2">
        <v>2</v>
      </c>
      <c r="F2" s="1">
        <v>180.06339</v>
      </c>
      <c r="G2" s="3">
        <v>2</v>
      </c>
      <c r="I2" s="4" t="str">
        <f>VLOOKUP(ROW(A2),$A$2:$B$23,2,ROW(C2))</f>
        <v>Glucose</v>
      </c>
      <c r="J2" s="5">
        <f>VLOOKUP(ROW(F2),$E$2:$F$23,2,ROW(G2))</f>
        <v>180.06339</v>
      </c>
      <c r="K2" t="s">
        <v>29</v>
      </c>
      <c r="L2" s="6">
        <f>J2-1.008</f>
        <v>179.05538999999999</v>
      </c>
      <c r="M2" s="7">
        <f>((L2*15/10^6))</f>
        <v>2.6858308499999998E-3</v>
      </c>
    </row>
    <row r="3" spans="1:13" x14ac:dyDescent="0.3">
      <c r="A3">
        <f t="shared" ref="A3:A23" si="0">A2+C2</f>
        <v>4</v>
      </c>
      <c r="B3" s="1" t="s">
        <v>1</v>
      </c>
      <c r="C3" s="3">
        <v>2</v>
      </c>
      <c r="E3">
        <f>E2+G2</f>
        <v>4</v>
      </c>
      <c r="F3">
        <v>210.02932000000001</v>
      </c>
      <c r="G3" s="3">
        <v>2</v>
      </c>
      <c r="I3" s="4" t="str">
        <f t="shared" ref="I3:I28" si="1">VLOOKUP(ROW(A3),$A$2:$B$23,2,ROW(C3))</f>
        <v>Glucose</v>
      </c>
      <c r="J3" s="5">
        <f t="shared" ref="J3:J28" si="2">VLOOKUP(ROW(F3),$E$2:$F$23,2,ROW(G3))</f>
        <v>180.06339</v>
      </c>
      <c r="K3" t="s">
        <v>30</v>
      </c>
      <c r="L3" s="6">
        <f>J3+34.968853</f>
        <v>215.03224299999999</v>
      </c>
      <c r="M3" s="7">
        <f t="shared" ref="M3:M47" si="3">((L3*15/10^6))</f>
        <v>3.2254836449999999E-3</v>
      </c>
    </row>
    <row r="4" spans="1:13" x14ac:dyDescent="0.3">
      <c r="A4">
        <f t="shared" si="0"/>
        <v>6</v>
      </c>
      <c r="B4" s="1" t="s">
        <v>2</v>
      </c>
      <c r="C4" s="3">
        <v>2</v>
      </c>
      <c r="E4">
        <f>E3+G3</f>
        <v>6</v>
      </c>
      <c r="F4">
        <v>210.02932000000001</v>
      </c>
      <c r="G4" s="3">
        <v>2</v>
      </c>
      <c r="I4" s="4" t="str">
        <f t="shared" si="1"/>
        <v>Glucose-6-phosphate</v>
      </c>
      <c r="J4" s="5">
        <f t="shared" si="2"/>
        <v>210.02932000000001</v>
      </c>
      <c r="K4" t="s">
        <v>29</v>
      </c>
      <c r="L4" s="6">
        <f t="shared" ref="L4:L45" si="4">J4-1.008</f>
        <v>209.02132</v>
      </c>
      <c r="M4" s="7">
        <f t="shared" si="3"/>
        <v>3.1353198000000004E-3</v>
      </c>
    </row>
    <row r="5" spans="1:13" x14ac:dyDescent="0.3">
      <c r="A5">
        <f t="shared" si="0"/>
        <v>8</v>
      </c>
      <c r="B5" s="1" t="s">
        <v>3</v>
      </c>
      <c r="C5" s="3">
        <v>2</v>
      </c>
      <c r="E5">
        <f t="shared" ref="E5:E16" si="5">E4+G4</f>
        <v>8</v>
      </c>
      <c r="F5">
        <v>239.99526</v>
      </c>
      <c r="G5" s="3">
        <v>2</v>
      </c>
      <c r="I5" s="4" t="str">
        <f t="shared" ref="I5:I47" si="6">VLOOKUP(ROW(A5),$A$2:$B$23,2,ROW(C5))</f>
        <v>Glucose-6-phosphate</v>
      </c>
      <c r="J5" s="5">
        <f t="shared" ref="J5:J47" si="7">VLOOKUP(ROW(F5),$E$2:$F$23,2,ROW(G5))</f>
        <v>210.02932000000001</v>
      </c>
      <c r="K5" t="s">
        <v>30</v>
      </c>
      <c r="L5" s="6">
        <f t="shared" ref="L5:L45" si="8">J5+34.968853</f>
        <v>244.99817300000001</v>
      </c>
      <c r="M5" s="7">
        <f t="shared" si="3"/>
        <v>3.6749725950000001E-3</v>
      </c>
    </row>
    <row r="6" spans="1:13" x14ac:dyDescent="0.3">
      <c r="A6">
        <f t="shared" si="0"/>
        <v>10</v>
      </c>
      <c r="B6" s="1" t="s">
        <v>4</v>
      </c>
      <c r="C6" s="3">
        <v>2</v>
      </c>
      <c r="E6">
        <f t="shared" si="5"/>
        <v>10</v>
      </c>
      <c r="F6">
        <v>119.99763</v>
      </c>
      <c r="G6" s="3">
        <v>2</v>
      </c>
      <c r="I6" s="4" t="str">
        <f t="shared" si="6"/>
        <v>Fructose-6-Phosphate</v>
      </c>
      <c r="J6" s="5">
        <f t="shared" si="7"/>
        <v>210.02932000000001</v>
      </c>
      <c r="K6" t="s">
        <v>29</v>
      </c>
      <c r="L6" s="6">
        <f t="shared" ref="L6:L45" si="9">J6-1.008</f>
        <v>209.02132</v>
      </c>
      <c r="M6" s="7">
        <f t="shared" si="3"/>
        <v>3.1353198000000004E-3</v>
      </c>
    </row>
    <row r="7" spans="1:13" x14ac:dyDescent="0.3">
      <c r="A7">
        <f t="shared" si="0"/>
        <v>12</v>
      </c>
      <c r="B7" s="1" t="s">
        <v>5</v>
      </c>
      <c r="C7" s="3">
        <v>2</v>
      </c>
      <c r="E7">
        <f t="shared" si="5"/>
        <v>12</v>
      </c>
      <c r="F7">
        <v>119.99763</v>
      </c>
      <c r="G7" s="3">
        <v>2</v>
      </c>
      <c r="I7" s="4" t="str">
        <f t="shared" si="6"/>
        <v>Fructose-6-Phosphate</v>
      </c>
      <c r="J7" s="5">
        <f t="shared" si="7"/>
        <v>210.02932000000001</v>
      </c>
      <c r="K7" t="s">
        <v>30</v>
      </c>
      <c r="L7" s="6">
        <f t="shared" ref="L7:L45" si="10">J7+34.968853</f>
        <v>244.99817300000001</v>
      </c>
      <c r="M7" s="7">
        <f t="shared" si="3"/>
        <v>3.6749725950000001E-3</v>
      </c>
    </row>
    <row r="8" spans="1:13" x14ac:dyDescent="0.3">
      <c r="A8">
        <f t="shared" si="0"/>
        <v>14</v>
      </c>
      <c r="B8" s="1" t="s">
        <v>6</v>
      </c>
      <c r="C8" s="3">
        <v>2</v>
      </c>
      <c r="E8">
        <f t="shared" si="5"/>
        <v>14</v>
      </c>
      <c r="F8">
        <v>165.95848000000001</v>
      </c>
      <c r="G8" s="3">
        <v>2</v>
      </c>
      <c r="I8" s="4" t="str">
        <f t="shared" si="6"/>
        <v>Fructose-1,6-bisphosphate</v>
      </c>
      <c r="J8" s="5">
        <f t="shared" si="7"/>
        <v>239.99526</v>
      </c>
      <c r="K8" t="s">
        <v>29</v>
      </c>
      <c r="L8" s="6">
        <f t="shared" ref="L8:L45" si="11">J8-1.008</f>
        <v>238.98725999999999</v>
      </c>
      <c r="M8" s="7">
        <f t="shared" si="3"/>
        <v>3.5848089E-3</v>
      </c>
    </row>
    <row r="9" spans="1:13" x14ac:dyDescent="0.3">
      <c r="A9">
        <f t="shared" si="0"/>
        <v>16</v>
      </c>
      <c r="B9" s="1" t="s">
        <v>7</v>
      </c>
      <c r="C9" s="3">
        <v>2</v>
      </c>
      <c r="E9">
        <f t="shared" si="5"/>
        <v>16</v>
      </c>
      <c r="F9">
        <v>134.98472000000001</v>
      </c>
      <c r="G9" s="3">
        <v>2</v>
      </c>
      <c r="I9" s="4" t="str">
        <f t="shared" si="6"/>
        <v>Fructose-1,6-bisphosphate</v>
      </c>
      <c r="J9" s="5">
        <f t="shared" si="7"/>
        <v>239.99526</v>
      </c>
      <c r="K9" t="s">
        <v>30</v>
      </c>
      <c r="L9" s="6">
        <f t="shared" ref="L9:L45" si="12">J9+34.968853</f>
        <v>274.964113</v>
      </c>
      <c r="M9" s="7">
        <f t="shared" si="3"/>
        <v>4.1244616949999997E-3</v>
      </c>
    </row>
    <row r="10" spans="1:13" x14ac:dyDescent="0.3">
      <c r="A10">
        <f t="shared" si="0"/>
        <v>18</v>
      </c>
      <c r="B10" s="1" t="s">
        <v>8</v>
      </c>
      <c r="C10" s="3">
        <v>2</v>
      </c>
      <c r="E10">
        <f t="shared" si="5"/>
        <v>18</v>
      </c>
      <c r="F10">
        <v>118.98981000000001</v>
      </c>
      <c r="G10" s="3">
        <v>2</v>
      </c>
      <c r="I10" s="4" t="str">
        <f t="shared" si="6"/>
        <v>Glyceraldehyde 3-phosphate</v>
      </c>
      <c r="J10" s="5">
        <f t="shared" si="7"/>
        <v>119.99763</v>
      </c>
      <c r="K10" t="s">
        <v>29</v>
      </c>
      <c r="L10" s="6">
        <f t="shared" ref="L10:L45" si="13">J10-1.008</f>
        <v>118.98963000000001</v>
      </c>
      <c r="M10" s="7">
        <f t="shared" si="3"/>
        <v>1.78484445E-3</v>
      </c>
    </row>
    <row r="11" spans="1:13" x14ac:dyDescent="0.3">
      <c r="A11">
        <f t="shared" si="0"/>
        <v>20</v>
      </c>
      <c r="B11" s="1" t="s">
        <v>9</v>
      </c>
      <c r="C11" s="3">
        <v>2</v>
      </c>
      <c r="E11">
        <f t="shared" si="5"/>
        <v>20</v>
      </c>
      <c r="F11">
        <v>116.97416</v>
      </c>
      <c r="G11" s="3">
        <v>2</v>
      </c>
      <c r="I11" s="4" t="str">
        <f t="shared" si="6"/>
        <v>Glyceraldehyde 3-phosphate</v>
      </c>
      <c r="J11" s="5">
        <f t="shared" si="7"/>
        <v>119.99763</v>
      </c>
      <c r="K11" t="s">
        <v>30</v>
      </c>
      <c r="L11" s="6">
        <f t="shared" ref="L11:L45" si="14">J11+34.968853</f>
        <v>154.96648300000001</v>
      </c>
      <c r="M11" s="7">
        <f t="shared" si="3"/>
        <v>2.3244972449999999E-3</v>
      </c>
    </row>
    <row r="12" spans="1:13" x14ac:dyDescent="0.3">
      <c r="A12">
        <f t="shared" si="0"/>
        <v>22</v>
      </c>
      <c r="B12" s="1" t="s">
        <v>10</v>
      </c>
      <c r="C12" s="3">
        <v>2</v>
      </c>
      <c r="E12">
        <f t="shared" si="5"/>
        <v>22</v>
      </c>
      <c r="F12">
        <v>88.016040000000004</v>
      </c>
      <c r="G12" s="3">
        <v>2</v>
      </c>
      <c r="I12" s="4" t="str">
        <f t="shared" si="6"/>
        <v>Dihydroxyacetone phosphate</v>
      </c>
      <c r="J12" s="5">
        <f t="shared" si="7"/>
        <v>119.99763</v>
      </c>
      <c r="K12" t="s">
        <v>29</v>
      </c>
      <c r="L12" s="6">
        <f t="shared" ref="L12:L45" si="15">J12-1.008</f>
        <v>118.98963000000001</v>
      </c>
      <c r="M12" s="7">
        <f t="shared" si="3"/>
        <v>1.78484445E-3</v>
      </c>
    </row>
    <row r="13" spans="1:13" x14ac:dyDescent="0.3">
      <c r="A13">
        <f t="shared" si="0"/>
        <v>24</v>
      </c>
      <c r="B13" s="1" t="s">
        <v>11</v>
      </c>
      <c r="C13" s="3">
        <v>2</v>
      </c>
      <c r="E13">
        <f t="shared" si="5"/>
        <v>24</v>
      </c>
      <c r="F13" s="1">
        <v>186.08351999999999</v>
      </c>
      <c r="G13" s="3">
        <v>2</v>
      </c>
      <c r="I13" s="4" t="str">
        <f t="shared" si="6"/>
        <v>Dihydroxyacetone phosphate</v>
      </c>
      <c r="J13" s="5">
        <f t="shared" si="7"/>
        <v>119.99763</v>
      </c>
      <c r="K13" t="s">
        <v>30</v>
      </c>
      <c r="L13" s="6">
        <f t="shared" ref="L13:L45" si="16">J13+34.968853</f>
        <v>154.96648300000001</v>
      </c>
      <c r="M13" s="7">
        <f t="shared" si="3"/>
        <v>2.3244972449999999E-3</v>
      </c>
    </row>
    <row r="14" spans="1:13" x14ac:dyDescent="0.3">
      <c r="A14">
        <f t="shared" si="0"/>
        <v>26</v>
      </c>
      <c r="B14" s="1" t="s">
        <v>12</v>
      </c>
      <c r="C14" s="3">
        <v>2</v>
      </c>
      <c r="E14">
        <f t="shared" si="5"/>
        <v>26</v>
      </c>
      <c r="F14">
        <v>216.04945000000001</v>
      </c>
      <c r="G14" s="3">
        <v>2</v>
      </c>
      <c r="I14" s="4" t="str">
        <f t="shared" si="6"/>
        <v>1,3-Bisphosphoglycerate</v>
      </c>
      <c r="J14" s="5">
        <f t="shared" si="7"/>
        <v>165.95848000000001</v>
      </c>
      <c r="K14" t="s">
        <v>29</v>
      </c>
      <c r="L14" s="6">
        <f t="shared" ref="L14:L45" si="17">J14-1.008</f>
        <v>164.95048</v>
      </c>
      <c r="M14" s="7">
        <f t="shared" si="3"/>
        <v>2.4742572000000002E-3</v>
      </c>
    </row>
    <row r="15" spans="1:13" x14ac:dyDescent="0.3">
      <c r="A15">
        <f t="shared" si="0"/>
        <v>28</v>
      </c>
      <c r="B15" s="1" t="s">
        <v>13</v>
      </c>
      <c r="C15" s="3">
        <v>2</v>
      </c>
      <c r="E15">
        <f t="shared" si="5"/>
        <v>28</v>
      </c>
      <c r="F15">
        <v>216.04945000000001</v>
      </c>
      <c r="G15" s="3">
        <v>2</v>
      </c>
      <c r="I15" s="4" t="str">
        <f t="shared" si="6"/>
        <v>1,3-Bisphosphoglycerate</v>
      </c>
      <c r="J15" s="5">
        <f t="shared" si="7"/>
        <v>165.95848000000001</v>
      </c>
      <c r="K15" t="s">
        <v>30</v>
      </c>
      <c r="L15" s="6">
        <f t="shared" ref="L15:L45" si="18">J15+34.968853</f>
        <v>200.927333</v>
      </c>
      <c r="M15" s="7">
        <f t="shared" si="3"/>
        <v>3.0139099949999999E-3</v>
      </c>
    </row>
    <row r="16" spans="1:13" x14ac:dyDescent="0.3">
      <c r="A16">
        <f t="shared" si="0"/>
        <v>30</v>
      </c>
      <c r="B16" s="1" t="s">
        <v>14</v>
      </c>
      <c r="C16" s="3">
        <v>2</v>
      </c>
      <c r="E16">
        <f t="shared" si="5"/>
        <v>30</v>
      </c>
      <c r="F16">
        <v>246.01539</v>
      </c>
      <c r="G16" s="3">
        <v>2</v>
      </c>
      <c r="I16" s="4" t="str">
        <f t="shared" si="6"/>
        <v>3-Phosphoglycerate</v>
      </c>
      <c r="J16" s="5">
        <f t="shared" si="7"/>
        <v>134.98472000000001</v>
      </c>
      <c r="K16" t="s">
        <v>29</v>
      </c>
      <c r="L16" s="6">
        <f t="shared" ref="L16:L45" si="19">J16-1.008</f>
        <v>133.97672</v>
      </c>
      <c r="M16" s="7">
        <f t="shared" si="3"/>
        <v>2.0096507999999998E-3</v>
      </c>
    </row>
    <row r="17" spans="1:13" x14ac:dyDescent="0.3">
      <c r="A17">
        <f t="shared" si="0"/>
        <v>32</v>
      </c>
      <c r="B17" s="1" t="s">
        <v>15</v>
      </c>
      <c r="C17" s="3">
        <v>2</v>
      </c>
      <c r="E17">
        <f>E16+G16</f>
        <v>32</v>
      </c>
      <c r="F17">
        <v>123.00769</v>
      </c>
      <c r="G17" s="3">
        <v>2</v>
      </c>
      <c r="I17" s="4" t="str">
        <f t="shared" si="6"/>
        <v>3-Phosphoglycerate</v>
      </c>
      <c r="J17" s="5">
        <f t="shared" si="7"/>
        <v>134.98472000000001</v>
      </c>
      <c r="K17" t="s">
        <v>30</v>
      </c>
      <c r="L17" s="6">
        <f t="shared" ref="L17:L45" si="20">J17+34.968853</f>
        <v>169.95357300000001</v>
      </c>
      <c r="M17" s="7">
        <f t="shared" si="3"/>
        <v>2.5493035950000004E-3</v>
      </c>
    </row>
    <row r="18" spans="1:13" x14ac:dyDescent="0.3">
      <c r="A18">
        <f t="shared" si="0"/>
        <v>34</v>
      </c>
      <c r="B18" s="1" t="s">
        <v>16</v>
      </c>
      <c r="C18" s="3">
        <v>2</v>
      </c>
      <c r="E18">
        <f>E17+G17</f>
        <v>34</v>
      </c>
      <c r="F18">
        <v>123.00769</v>
      </c>
      <c r="G18" s="3">
        <v>2</v>
      </c>
      <c r="I18" s="4" t="str">
        <f t="shared" si="6"/>
        <v>2-phosphoglycerate</v>
      </c>
      <c r="J18" s="5">
        <f t="shared" si="7"/>
        <v>118.98981000000001</v>
      </c>
      <c r="K18" t="s">
        <v>29</v>
      </c>
      <c r="L18" s="6">
        <f t="shared" ref="L18:L45" si="21">J18-1.008</f>
        <v>117.98181000000001</v>
      </c>
      <c r="M18" s="7">
        <f t="shared" si="3"/>
        <v>1.7697271500000001E-3</v>
      </c>
    </row>
    <row r="19" spans="1:13" x14ac:dyDescent="0.3">
      <c r="A19">
        <f t="shared" si="0"/>
        <v>36</v>
      </c>
      <c r="B19" s="1" t="s">
        <v>17</v>
      </c>
      <c r="C19" s="3">
        <v>2</v>
      </c>
      <c r="E19">
        <f t="shared" ref="E19:E23" si="22">E18+G18</f>
        <v>36</v>
      </c>
      <c r="F19">
        <v>168.96854000000002</v>
      </c>
      <c r="G19" s="3">
        <v>2</v>
      </c>
      <c r="I19" s="4" t="str">
        <f t="shared" si="6"/>
        <v>2-phosphoglycerate</v>
      </c>
      <c r="J19" s="5">
        <f t="shared" si="7"/>
        <v>118.98981000000001</v>
      </c>
      <c r="K19" t="s">
        <v>30</v>
      </c>
      <c r="L19" s="6">
        <f t="shared" ref="L19:L45" si="23">J19+34.968853</f>
        <v>153.958663</v>
      </c>
      <c r="M19" s="7">
        <f t="shared" si="3"/>
        <v>2.309379945E-3</v>
      </c>
    </row>
    <row r="20" spans="1:13" x14ac:dyDescent="0.3">
      <c r="A20">
        <f t="shared" si="0"/>
        <v>38</v>
      </c>
      <c r="B20" s="1" t="s">
        <v>18</v>
      </c>
      <c r="C20" s="3">
        <v>2</v>
      </c>
      <c r="E20">
        <f t="shared" si="22"/>
        <v>38</v>
      </c>
      <c r="F20">
        <v>137.99478000000002</v>
      </c>
      <c r="G20" s="3">
        <v>2</v>
      </c>
      <c r="I20" s="4" t="str">
        <f t="shared" si="6"/>
        <v>phosphoenolpyruvate</v>
      </c>
      <c r="J20" s="5">
        <f t="shared" si="7"/>
        <v>116.97416</v>
      </c>
      <c r="K20" t="s">
        <v>29</v>
      </c>
      <c r="L20" s="6">
        <f t="shared" ref="L20:L45" si="24">J20-1.008</f>
        <v>115.96616</v>
      </c>
      <c r="M20" s="7">
        <f t="shared" si="3"/>
        <v>1.7394924000000002E-3</v>
      </c>
    </row>
    <row r="21" spans="1:13" x14ac:dyDescent="0.3">
      <c r="A21">
        <f t="shared" si="0"/>
        <v>40</v>
      </c>
      <c r="B21" s="1" t="s">
        <v>19</v>
      </c>
      <c r="C21" s="3">
        <v>2</v>
      </c>
      <c r="E21">
        <f t="shared" si="22"/>
        <v>40</v>
      </c>
      <c r="F21">
        <v>121.99987000000002</v>
      </c>
      <c r="G21" s="3">
        <v>2</v>
      </c>
      <c r="I21" s="4" t="str">
        <f t="shared" si="6"/>
        <v>phosphoenolpyruvate</v>
      </c>
      <c r="J21" s="5">
        <f t="shared" si="7"/>
        <v>116.97416</v>
      </c>
      <c r="K21" t="s">
        <v>30</v>
      </c>
      <c r="L21" s="6">
        <f t="shared" ref="L21:L45" si="25">J21+34.968853</f>
        <v>151.94301300000001</v>
      </c>
      <c r="M21" s="7">
        <f t="shared" si="3"/>
        <v>2.2791451949999999E-3</v>
      </c>
    </row>
    <row r="22" spans="1:13" x14ac:dyDescent="0.3">
      <c r="A22">
        <f t="shared" si="0"/>
        <v>42</v>
      </c>
      <c r="B22" s="1" t="s">
        <v>20</v>
      </c>
      <c r="C22" s="3">
        <v>2</v>
      </c>
      <c r="E22">
        <f t="shared" si="22"/>
        <v>42</v>
      </c>
      <c r="F22">
        <v>119.98421999999999</v>
      </c>
      <c r="G22" s="3">
        <v>2</v>
      </c>
      <c r="I22" s="4" t="str">
        <f t="shared" si="6"/>
        <v>Pyruvic acid</v>
      </c>
      <c r="J22" s="5">
        <f t="shared" si="7"/>
        <v>88.016040000000004</v>
      </c>
      <c r="K22" t="s">
        <v>29</v>
      </c>
      <c r="L22" s="6">
        <f t="shared" ref="L22:L45" si="26">J22-1.008</f>
        <v>87.008040000000008</v>
      </c>
      <c r="M22" s="7">
        <f t="shared" si="3"/>
        <v>1.3051206000000001E-3</v>
      </c>
    </row>
    <row r="23" spans="1:13" x14ac:dyDescent="0.3">
      <c r="A23">
        <f t="shared" si="0"/>
        <v>44</v>
      </c>
      <c r="B23" s="1" t="s">
        <v>21</v>
      </c>
      <c r="C23" s="3">
        <v>2</v>
      </c>
      <c r="E23">
        <f t="shared" si="22"/>
        <v>44</v>
      </c>
      <c r="F23">
        <v>91.026100000000014</v>
      </c>
      <c r="G23" s="3">
        <v>2</v>
      </c>
      <c r="I23" s="4" t="str">
        <f t="shared" si="6"/>
        <v>Pyruvic acid</v>
      </c>
      <c r="J23" s="5">
        <f t="shared" si="7"/>
        <v>88.016040000000004</v>
      </c>
      <c r="K23" t="s">
        <v>30</v>
      </c>
      <c r="L23" s="6">
        <f t="shared" ref="L23:L45" si="27">J23+34.968853</f>
        <v>122.984893</v>
      </c>
      <c r="M23" s="7">
        <f t="shared" si="3"/>
        <v>1.844773395E-3</v>
      </c>
    </row>
    <row r="24" spans="1:13" x14ac:dyDescent="0.3">
      <c r="I24" s="4" t="str">
        <f t="shared" si="6"/>
        <v>Glucose (C-13)</v>
      </c>
      <c r="J24" s="5">
        <f t="shared" si="7"/>
        <v>186.08351999999999</v>
      </c>
      <c r="K24" t="s">
        <v>29</v>
      </c>
      <c r="L24" s="6">
        <f t="shared" ref="L24:L45" si="28">J24-1.008</f>
        <v>185.07551999999998</v>
      </c>
      <c r="M24" s="7">
        <f t="shared" si="3"/>
        <v>2.7761328E-3</v>
      </c>
    </row>
    <row r="25" spans="1:13" x14ac:dyDescent="0.3">
      <c r="I25" s="4" t="str">
        <f t="shared" si="6"/>
        <v>Glucose (C-13)</v>
      </c>
      <c r="J25" s="5">
        <f t="shared" si="7"/>
        <v>186.08351999999999</v>
      </c>
      <c r="K25" t="s">
        <v>30</v>
      </c>
      <c r="L25" s="6">
        <f t="shared" ref="L25:L45" si="29">J25+34.968853</f>
        <v>221.05237299999999</v>
      </c>
      <c r="M25" s="7">
        <f t="shared" si="3"/>
        <v>3.3157855949999997E-3</v>
      </c>
    </row>
    <row r="26" spans="1:13" x14ac:dyDescent="0.3">
      <c r="I26" s="4" t="str">
        <f t="shared" si="6"/>
        <v>Glucose-6-phosphate (C-13)</v>
      </c>
      <c r="J26" s="5">
        <f t="shared" si="7"/>
        <v>216.04945000000001</v>
      </c>
      <c r="K26" t="s">
        <v>29</v>
      </c>
      <c r="L26" s="6">
        <f t="shared" ref="L26:L45" si="30">J26-1.008</f>
        <v>215.04145</v>
      </c>
      <c r="M26" s="7">
        <f t="shared" si="3"/>
        <v>3.2256217499999997E-3</v>
      </c>
    </row>
    <row r="27" spans="1:13" x14ac:dyDescent="0.3">
      <c r="I27" s="4" t="str">
        <f t="shared" si="6"/>
        <v>Glucose-6-phosphate (C-13)</v>
      </c>
      <c r="J27" s="5">
        <f t="shared" si="7"/>
        <v>216.04945000000001</v>
      </c>
      <c r="K27" t="s">
        <v>30</v>
      </c>
      <c r="L27" s="6">
        <f t="shared" ref="L27:L45" si="31">J27+34.968853</f>
        <v>251.018303</v>
      </c>
      <c r="M27" s="7">
        <f t="shared" si="3"/>
        <v>3.7652745450000003E-3</v>
      </c>
    </row>
    <row r="28" spans="1:13" x14ac:dyDescent="0.3">
      <c r="I28" s="4" t="str">
        <f t="shared" si="6"/>
        <v>Fructose-6-Phosphate (C-13)</v>
      </c>
      <c r="J28" s="5">
        <f t="shared" si="7"/>
        <v>216.04945000000001</v>
      </c>
      <c r="K28" t="s">
        <v>29</v>
      </c>
      <c r="L28" s="6">
        <f t="shared" ref="L28:L45" si="32">J28-1.008</f>
        <v>215.04145</v>
      </c>
      <c r="M28" s="7">
        <f t="shared" si="3"/>
        <v>3.2256217499999997E-3</v>
      </c>
    </row>
    <row r="29" spans="1:13" x14ac:dyDescent="0.3">
      <c r="I29" s="4" t="str">
        <f t="shared" si="6"/>
        <v>Fructose-6-Phosphate (C-13)</v>
      </c>
      <c r="J29" s="5">
        <f t="shared" si="7"/>
        <v>216.04945000000001</v>
      </c>
      <c r="K29" t="s">
        <v>30</v>
      </c>
      <c r="L29" s="6">
        <f t="shared" ref="L29:L45" si="33">J29+34.968853</f>
        <v>251.018303</v>
      </c>
      <c r="M29" s="7">
        <f t="shared" si="3"/>
        <v>3.7652745450000003E-3</v>
      </c>
    </row>
    <row r="30" spans="1:13" x14ac:dyDescent="0.3">
      <c r="I30" s="4" t="str">
        <f t="shared" si="6"/>
        <v>Fructose-1,6-bisphosphate (C-13)</v>
      </c>
      <c r="J30" s="5">
        <f t="shared" si="7"/>
        <v>246.01539</v>
      </c>
      <c r="K30" t="s">
        <v>29</v>
      </c>
      <c r="L30" s="6">
        <f t="shared" ref="L30:L45" si="34">J30-1.008</f>
        <v>245.00738999999999</v>
      </c>
      <c r="M30" s="7">
        <f t="shared" si="3"/>
        <v>3.6751108500000002E-3</v>
      </c>
    </row>
    <row r="31" spans="1:13" x14ac:dyDescent="0.3">
      <c r="I31" s="4" t="str">
        <f t="shared" si="6"/>
        <v>Fructose-1,6-bisphosphate (C-13)</v>
      </c>
      <c r="J31" s="5">
        <f t="shared" si="7"/>
        <v>246.01539</v>
      </c>
      <c r="K31" t="s">
        <v>30</v>
      </c>
      <c r="L31" s="6">
        <f t="shared" ref="L31:L45" si="35">J31+34.968853</f>
        <v>280.98424299999999</v>
      </c>
      <c r="M31" s="7">
        <f t="shared" si="3"/>
        <v>4.2147636450000003E-3</v>
      </c>
    </row>
    <row r="32" spans="1:13" x14ac:dyDescent="0.3">
      <c r="I32" s="4" t="str">
        <f t="shared" si="6"/>
        <v>Glyceraldehyde 3-phosphate (C-13)</v>
      </c>
      <c r="J32" s="5">
        <f t="shared" si="7"/>
        <v>123.00769</v>
      </c>
      <c r="K32" t="s">
        <v>29</v>
      </c>
      <c r="L32" s="6">
        <f t="shared" ref="L32:L45" si="36">J32-1.008</f>
        <v>121.99969</v>
      </c>
      <c r="M32" s="7">
        <f t="shared" si="3"/>
        <v>1.82999535E-3</v>
      </c>
    </row>
    <row r="33" spans="9:13" x14ac:dyDescent="0.3">
      <c r="I33" s="4" t="str">
        <f t="shared" si="6"/>
        <v>Glyceraldehyde 3-phosphate (C-13)</v>
      </c>
      <c r="J33" s="5">
        <f t="shared" si="7"/>
        <v>123.00769</v>
      </c>
      <c r="K33" t="s">
        <v>30</v>
      </c>
      <c r="L33" s="6">
        <f t="shared" ref="L33:L45" si="37">J33+34.968853</f>
        <v>157.97654299999999</v>
      </c>
      <c r="M33" s="7">
        <f t="shared" si="3"/>
        <v>2.3696481450000001E-3</v>
      </c>
    </row>
    <row r="34" spans="9:13" x14ac:dyDescent="0.3">
      <c r="I34" s="4" t="str">
        <f t="shared" si="6"/>
        <v>Dihydroxyacetone phosphate (C-13)</v>
      </c>
      <c r="J34" s="5">
        <f t="shared" si="7"/>
        <v>123.00769</v>
      </c>
      <c r="K34" t="s">
        <v>29</v>
      </c>
      <c r="L34" s="6">
        <f t="shared" ref="L34:L45" si="38">J34-1.008</f>
        <v>121.99969</v>
      </c>
      <c r="M34" s="7">
        <f t="shared" si="3"/>
        <v>1.82999535E-3</v>
      </c>
    </row>
    <row r="35" spans="9:13" x14ac:dyDescent="0.3">
      <c r="I35" s="4" t="str">
        <f t="shared" si="6"/>
        <v>Dihydroxyacetone phosphate (C-13)</v>
      </c>
      <c r="J35" s="5">
        <f t="shared" si="7"/>
        <v>123.00769</v>
      </c>
      <c r="K35" t="s">
        <v>30</v>
      </c>
      <c r="L35" s="6">
        <f t="shared" ref="L35:L45" si="39">J35+34.968853</f>
        <v>157.97654299999999</v>
      </c>
      <c r="M35" s="7">
        <f t="shared" si="3"/>
        <v>2.3696481450000001E-3</v>
      </c>
    </row>
    <row r="36" spans="9:13" x14ac:dyDescent="0.3">
      <c r="I36" s="4" t="str">
        <f t="shared" si="6"/>
        <v>1,3-Bisphosphoglycerate (C-13)</v>
      </c>
      <c r="J36" s="5">
        <f t="shared" si="7"/>
        <v>168.96854000000002</v>
      </c>
      <c r="K36" t="s">
        <v>29</v>
      </c>
      <c r="L36" s="6">
        <f t="shared" ref="L36:L45" si="40">J36-1.008</f>
        <v>167.96054000000001</v>
      </c>
      <c r="M36" s="7">
        <f t="shared" si="3"/>
        <v>2.5194080999999999E-3</v>
      </c>
    </row>
    <row r="37" spans="9:13" x14ac:dyDescent="0.3">
      <c r="I37" s="4" t="str">
        <f t="shared" si="6"/>
        <v>1,3-Bisphosphoglycerate (C-13)</v>
      </c>
      <c r="J37" s="5">
        <f t="shared" si="7"/>
        <v>168.96854000000002</v>
      </c>
      <c r="K37" t="s">
        <v>30</v>
      </c>
      <c r="L37" s="6">
        <f t="shared" ref="L37:L45" si="41">J37+34.968853</f>
        <v>203.93739300000001</v>
      </c>
      <c r="M37" s="7">
        <f t="shared" si="3"/>
        <v>3.0590608950000001E-3</v>
      </c>
    </row>
    <row r="38" spans="9:13" x14ac:dyDescent="0.3">
      <c r="I38" s="4" t="str">
        <f t="shared" si="6"/>
        <v>3-Phosphoglycerate (C-13)</v>
      </c>
      <c r="J38" s="5">
        <f t="shared" si="7"/>
        <v>137.99478000000002</v>
      </c>
      <c r="K38" t="s">
        <v>29</v>
      </c>
      <c r="L38" s="6">
        <f t="shared" ref="L38:L45" si="42">J38-1.008</f>
        <v>136.98678000000001</v>
      </c>
      <c r="M38" s="7">
        <f t="shared" si="3"/>
        <v>2.0548017E-3</v>
      </c>
    </row>
    <row r="39" spans="9:13" x14ac:dyDescent="0.3">
      <c r="I39" s="4" t="str">
        <f t="shared" si="6"/>
        <v>3-Phosphoglycerate (C-13)</v>
      </c>
      <c r="J39" s="5">
        <f t="shared" si="7"/>
        <v>137.99478000000002</v>
      </c>
      <c r="K39" t="s">
        <v>30</v>
      </c>
      <c r="L39" s="6">
        <f t="shared" ref="L39:L45" si="43">J39+34.968853</f>
        <v>172.96363300000002</v>
      </c>
      <c r="M39" s="7">
        <f t="shared" si="3"/>
        <v>2.5944544950000006E-3</v>
      </c>
    </row>
    <row r="40" spans="9:13" x14ac:dyDescent="0.3">
      <c r="I40" s="4" t="str">
        <f t="shared" si="6"/>
        <v>2-phosphoglycerate (C-13)</v>
      </c>
      <c r="J40" s="5">
        <f t="shared" si="7"/>
        <v>121.99987000000002</v>
      </c>
      <c r="K40" t="s">
        <v>29</v>
      </c>
      <c r="L40" s="6">
        <f t="shared" ref="L40:L45" si="44">J40-1.008</f>
        <v>120.99187000000002</v>
      </c>
      <c r="M40" s="7">
        <f t="shared" si="3"/>
        <v>1.8148780500000003E-3</v>
      </c>
    </row>
    <row r="41" spans="9:13" x14ac:dyDescent="0.3">
      <c r="I41" s="4" t="str">
        <f t="shared" si="6"/>
        <v>2-phosphoglycerate (C-13)</v>
      </c>
      <c r="J41" s="5">
        <f t="shared" si="7"/>
        <v>121.99987000000002</v>
      </c>
      <c r="K41" t="s">
        <v>30</v>
      </c>
      <c r="L41" s="6">
        <f t="shared" ref="L41:L45" si="45">J41+34.968853</f>
        <v>156.96872300000001</v>
      </c>
      <c r="M41" s="7">
        <f t="shared" si="3"/>
        <v>2.3545308450000002E-3</v>
      </c>
    </row>
    <row r="42" spans="9:13" x14ac:dyDescent="0.3">
      <c r="I42" s="4" t="str">
        <f t="shared" si="6"/>
        <v>phosphoenolpyruvate (C-13)</v>
      </c>
      <c r="J42" s="5">
        <f t="shared" si="7"/>
        <v>119.98421999999999</v>
      </c>
      <c r="K42" t="s">
        <v>29</v>
      </c>
      <c r="L42" s="6">
        <f t="shared" ref="L42:L45" si="46">J42-1.008</f>
        <v>118.97622</v>
      </c>
      <c r="M42" s="7">
        <f t="shared" si="3"/>
        <v>1.7846432999999999E-3</v>
      </c>
    </row>
    <row r="43" spans="9:13" x14ac:dyDescent="0.3">
      <c r="I43" s="4" t="str">
        <f t="shared" si="6"/>
        <v>phosphoenolpyruvate (C-13)</v>
      </c>
      <c r="J43" s="5">
        <f t="shared" si="7"/>
        <v>119.98421999999999</v>
      </c>
      <c r="K43" t="s">
        <v>30</v>
      </c>
      <c r="L43" s="6">
        <f t="shared" ref="L43:L45" si="47">J43+34.968853</f>
        <v>154.95307299999999</v>
      </c>
      <c r="M43" s="7">
        <f t="shared" si="3"/>
        <v>2.3242960949999996E-3</v>
      </c>
    </row>
    <row r="44" spans="9:13" x14ac:dyDescent="0.3">
      <c r="I44" s="4" t="str">
        <f t="shared" si="6"/>
        <v>Pyruvic acid (C-13)</v>
      </c>
      <c r="J44" s="5">
        <f t="shared" si="7"/>
        <v>91.026100000000014</v>
      </c>
      <c r="K44" t="s">
        <v>29</v>
      </c>
      <c r="L44" s="6">
        <f t="shared" ref="L44:L45" si="48">J44-1.008</f>
        <v>90.018100000000018</v>
      </c>
      <c r="M44" s="7">
        <f t="shared" si="3"/>
        <v>1.3502715000000003E-3</v>
      </c>
    </row>
    <row r="45" spans="9:13" x14ac:dyDescent="0.3">
      <c r="I45" s="4" t="str">
        <f t="shared" si="6"/>
        <v>Pyruvic acid (C-13)</v>
      </c>
      <c r="J45" s="5">
        <f t="shared" si="7"/>
        <v>91.026100000000014</v>
      </c>
      <c r="K45" t="s">
        <v>30</v>
      </c>
      <c r="L45" s="6">
        <f t="shared" ref="L45" si="49">J45+34.968853</f>
        <v>125.99495300000001</v>
      </c>
      <c r="M45" s="7">
        <f t="shared" si="3"/>
        <v>1.8899242950000002E-3</v>
      </c>
    </row>
    <row r="46" spans="9:13" x14ac:dyDescent="0.3">
      <c r="I46" s="4"/>
      <c r="J46" s="5"/>
      <c r="L46" s="6"/>
      <c r="M46" s="7"/>
    </row>
    <row r="47" spans="9:13" x14ac:dyDescent="0.3">
      <c r="I47" s="4"/>
      <c r="J47" s="5"/>
      <c r="L47" s="6"/>
      <c r="M47" s="7"/>
    </row>
    <row r="48" spans="9:13" x14ac:dyDescent="0.3">
      <c r="I48" s="4"/>
      <c r="J48" s="5"/>
      <c r="L48" s="6"/>
      <c r="M48" s="7"/>
    </row>
    <row r="49" spans="9:13" x14ac:dyDescent="0.3">
      <c r="I49" s="4"/>
      <c r="J49" s="5"/>
      <c r="L49" s="6"/>
      <c r="M49" s="7"/>
    </row>
    <row r="50" spans="9:13" x14ac:dyDescent="0.3">
      <c r="I50" s="4"/>
      <c r="J50" s="5"/>
      <c r="L50" s="6"/>
      <c r="M50" s="7"/>
    </row>
    <row r="51" spans="9:13" x14ac:dyDescent="0.3">
      <c r="I51" s="4"/>
      <c r="J51" s="5"/>
      <c r="L51" s="6"/>
      <c r="M51" s="7"/>
    </row>
    <row r="52" spans="9:13" x14ac:dyDescent="0.3">
      <c r="I52" s="4"/>
      <c r="J52" s="5"/>
      <c r="L52" s="6"/>
      <c r="M52" s="7"/>
    </row>
    <row r="53" spans="9:13" x14ac:dyDescent="0.3">
      <c r="I53" s="4"/>
      <c r="J53" s="5"/>
      <c r="L53" s="6"/>
      <c r="M53" s="7"/>
    </row>
    <row r="54" spans="9:13" x14ac:dyDescent="0.3">
      <c r="I54" s="4"/>
      <c r="J54" s="5"/>
      <c r="L54" s="6"/>
      <c r="M54" s="7"/>
    </row>
    <row r="55" spans="9:13" x14ac:dyDescent="0.3">
      <c r="I55" s="4"/>
      <c r="J55" s="5"/>
      <c r="L55" s="6"/>
      <c r="M55" s="7"/>
    </row>
    <row r="56" spans="9:13" x14ac:dyDescent="0.3">
      <c r="I56" s="4"/>
      <c r="J56" s="5"/>
      <c r="L56" s="6"/>
      <c r="M56" s="7"/>
    </row>
    <row r="57" spans="9:13" x14ac:dyDescent="0.3">
      <c r="I57" s="4"/>
      <c r="J57" s="5"/>
      <c r="L57" s="6"/>
      <c r="M57" s="7"/>
    </row>
    <row r="58" spans="9:13" x14ac:dyDescent="0.3">
      <c r="I58" s="4"/>
      <c r="J58" s="5"/>
      <c r="L58" s="6"/>
      <c r="M58" s="7"/>
    </row>
    <row r="59" spans="9:13" x14ac:dyDescent="0.3">
      <c r="I59" s="4"/>
      <c r="J59" s="5"/>
      <c r="L59" s="6"/>
      <c r="M59" s="7"/>
    </row>
    <row r="60" spans="9:13" x14ac:dyDescent="0.3">
      <c r="I60" s="4"/>
      <c r="J60" s="5"/>
      <c r="L60" s="6"/>
      <c r="M60" s="7"/>
    </row>
    <row r="61" spans="9:13" x14ac:dyDescent="0.3">
      <c r="I61" s="4"/>
      <c r="J61" s="5"/>
      <c r="L61" s="6"/>
      <c r="M61" s="7"/>
    </row>
    <row r="62" spans="9:13" x14ac:dyDescent="0.3">
      <c r="I62" s="4"/>
      <c r="J62" s="5"/>
      <c r="L62" s="6"/>
      <c r="M62" s="7"/>
    </row>
    <row r="63" spans="9:13" x14ac:dyDescent="0.3">
      <c r="I63" s="4"/>
      <c r="J63" s="5"/>
      <c r="L63" s="6"/>
      <c r="M63" s="7"/>
    </row>
    <row r="64" spans="9:13" x14ac:dyDescent="0.3">
      <c r="I64" s="4"/>
      <c r="J64" s="5"/>
      <c r="L64" s="6"/>
      <c r="M64" s="7"/>
    </row>
    <row r="65" spans="9:13" x14ac:dyDescent="0.3">
      <c r="I65" s="4"/>
      <c r="J65" s="5"/>
      <c r="L65" s="6"/>
      <c r="M65" s="7"/>
    </row>
    <row r="66" spans="9:13" x14ac:dyDescent="0.3">
      <c r="I66" s="4"/>
      <c r="J66" s="5"/>
      <c r="L66" s="6"/>
      <c r="M66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AZ Glycolysis (C-13)</vt:lpstr>
      <vt:lpstr>PPM calcs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Chelsea Nikula</dc:creator>
  <cp:lastModifiedBy>Chelsea Nikula</cp:lastModifiedBy>
  <dcterms:created xsi:type="dcterms:W3CDTF">2018-08-02T07:31:02Z</dcterms:created>
  <dcterms:modified xsi:type="dcterms:W3CDTF">2018-09-10T13:08:24Z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ercoClassification">
    <vt:lpwstr>NPL Official</vt:lpwstr>
  </property>
  <property fmtid="{D5CDD505-2E9C-101B-9397-08002B2CF9AE}" pid="3" name="aliashDocumentMarking">
    <vt:lpwstr/>
  </property>
  <property fmtid="{D5CDD505-2E9C-101B-9397-08002B2CF9AE}" pid="4" name="HeaderFooter">
    <vt:lpwstr>F</vt:lpwstr>
  </property>
</Properties>
</file>