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7755" yWindow="-135" windowWidth="14805" windowHeight="8010" firstSheet="3" activeTab="12"/>
  </bookViews>
  <sheets>
    <sheet name="文本创建" sheetId="1" r:id="rId1"/>
    <sheet name="战斗规则" sheetId="7" r:id="rId2"/>
    <sheet name="战斗规则（方案二）" sheetId="2" r:id="rId3"/>
    <sheet name="士气设计" sheetId="11" r:id="rId4"/>
    <sheet name="战术设计" sheetId="16" r:id="rId5"/>
    <sheet name="战术设计（备份）" sheetId="13" state="hidden" r:id="rId6"/>
    <sheet name="技能设计" sheetId="5" r:id="rId7"/>
    <sheet name="属性设计" sheetId="3" r:id="rId8"/>
    <sheet name="编组设计" sheetId="8" r:id="rId9"/>
    <sheet name="兵种设计" sheetId="14" r:id="rId10"/>
    <sheet name="兵种设计（备份）" sheetId="6" r:id="rId11"/>
    <sheet name="策略设计" sheetId="15" r:id="rId12"/>
    <sheet name="武将设计" sheetId="10" r:id="rId13"/>
    <sheet name="Sheet2" sheetId="9" r:id="rId14"/>
    <sheet name="战斗演算" sheetId="12" r:id="rId15"/>
    <sheet name="Sheet1" sheetId="4" r:id="rId16"/>
    <sheet name="Sheet3" sheetId="17" r:id="rId17"/>
  </sheets>
  <calcPr calcId="152511"/>
</workbook>
</file>

<file path=xl/calcChain.xml><?xml version="1.0" encoding="utf-8"?>
<calcChain xmlns="http://schemas.openxmlformats.org/spreadsheetml/2006/main">
  <c r="T131" i="3" l="1"/>
  <c r="T143" i="3"/>
  <c r="T144" i="3"/>
  <c r="T145" i="3"/>
  <c r="T146" i="3"/>
  <c r="T147" i="3"/>
  <c r="T148" i="3"/>
  <c r="T133" i="3"/>
  <c r="T134" i="3"/>
  <c r="T135" i="3"/>
  <c r="T136" i="3"/>
  <c r="T137" i="3"/>
  <c r="T138" i="3"/>
  <c r="T139" i="3"/>
  <c r="T140" i="3"/>
  <c r="T141" i="3"/>
  <c r="T142" i="3"/>
  <c r="T132" i="3"/>
  <c r="S129" i="3"/>
  <c r="S130" i="3"/>
  <c r="D66" i="3"/>
  <c r="D65" i="3"/>
  <c r="E12" i="12"/>
  <c r="G8" i="12"/>
  <c r="P37" i="11"/>
  <c r="P35" i="11"/>
  <c r="Q35" i="11" s="1"/>
  <c r="Q37" i="11" s="1"/>
  <c r="O35" i="11"/>
  <c r="O36" i="11"/>
  <c r="O37" i="11"/>
  <c r="P38" i="11"/>
  <c r="O38" i="11" s="1"/>
  <c r="F25" i="12"/>
  <c r="I25" i="12"/>
  <c r="I26" i="12" s="1"/>
  <c r="D11" i="12"/>
  <c r="F11" i="12" s="1"/>
  <c r="G9" i="12"/>
  <c r="C11" i="12"/>
  <c r="F8" i="12"/>
  <c r="E10" i="12"/>
  <c r="H10" i="12"/>
  <c r="F10" i="12"/>
  <c r="F9" i="12"/>
  <c r="H11" i="12"/>
  <c r="G11" i="12"/>
  <c r="E3" i="12"/>
  <c r="C3" i="12"/>
  <c r="D3" i="12"/>
  <c r="P36" i="11"/>
  <c r="F57" i="3"/>
  <c r="F58" i="3"/>
  <c r="F59" i="3"/>
  <c r="F60" i="3"/>
  <c r="F61" i="3"/>
  <c r="F62" i="3"/>
  <c r="F63" i="3"/>
  <c r="F64" i="3"/>
  <c r="D55" i="3"/>
  <c r="E55" i="3"/>
  <c r="F55" i="3"/>
  <c r="D56" i="3"/>
  <c r="E56" i="3"/>
  <c r="F56" i="3"/>
  <c r="D57" i="3"/>
  <c r="E57" i="3"/>
  <c r="D58" i="3"/>
  <c r="E58" i="3"/>
  <c r="D59" i="3"/>
  <c r="E59" i="3"/>
  <c r="D60" i="3"/>
  <c r="E60" i="3"/>
  <c r="D61" i="3"/>
  <c r="E61" i="3"/>
  <c r="D62" i="3"/>
  <c r="E62" i="3"/>
  <c r="D63" i="3"/>
  <c r="E63" i="3"/>
  <c r="D64" i="3"/>
  <c r="E64" i="3"/>
  <c r="K46" i="4"/>
  <c r="G46" i="4"/>
  <c r="E46" i="4"/>
  <c r="O46" i="4"/>
  <c r="N45" i="4"/>
  <c r="L45" i="4"/>
  <c r="E45" i="4"/>
  <c r="H45" i="4" s="1"/>
  <c r="E44" i="4"/>
  <c r="G44" i="4" s="1"/>
  <c r="M44" i="4"/>
  <c r="N43" i="4"/>
  <c r="L43" i="4"/>
  <c r="J43" i="4"/>
  <c r="H43" i="4"/>
  <c r="F43" i="4"/>
  <c r="E43" i="4"/>
  <c r="O43" i="4"/>
  <c r="O42" i="4"/>
  <c r="K42" i="4"/>
  <c r="E42" i="4"/>
  <c r="G42" i="4" s="1"/>
  <c r="N42" i="4"/>
  <c r="N41" i="4"/>
  <c r="J41" i="4"/>
  <c r="H41" i="4"/>
  <c r="F41" i="4"/>
  <c r="E41" i="4"/>
  <c r="L41" i="4" s="1"/>
  <c r="M41" i="4"/>
  <c r="E40" i="4"/>
  <c r="O40" i="4" s="1"/>
  <c r="M40" i="4"/>
  <c r="L39" i="4"/>
  <c r="J39" i="4"/>
  <c r="H39" i="4"/>
  <c r="E39" i="4"/>
  <c r="N39" i="4" s="1"/>
  <c r="O39" i="4"/>
  <c r="E38" i="4"/>
  <c r="K38" i="4" s="1"/>
  <c r="N38" i="4"/>
  <c r="J37" i="4"/>
  <c r="H37" i="4"/>
  <c r="E37" i="4"/>
  <c r="L37" i="4" s="1"/>
  <c r="M37" i="4"/>
  <c r="E36" i="4"/>
  <c r="H36" i="4" s="1"/>
  <c r="E35" i="4"/>
  <c r="N35" i="4" s="1"/>
  <c r="O34" i="4"/>
  <c r="K34" i="4"/>
  <c r="G34" i="4"/>
  <c r="E34" i="4"/>
  <c r="N34" i="4"/>
  <c r="N33" i="4"/>
  <c r="L33" i="4"/>
  <c r="E33" i="4"/>
  <c r="H33" i="4" s="1"/>
  <c r="E32" i="4"/>
  <c r="L32" i="4" s="1"/>
  <c r="M32" i="4"/>
  <c r="N31" i="4"/>
  <c r="J31" i="4"/>
  <c r="H31" i="4"/>
  <c r="F31" i="4"/>
  <c r="E31" i="4"/>
  <c r="L31" i="4" s="1"/>
  <c r="O31" i="4"/>
  <c r="O25" i="4"/>
  <c r="N25" i="4"/>
  <c r="M25" i="4"/>
  <c r="L25" i="4"/>
  <c r="K25" i="4"/>
  <c r="J25" i="4"/>
  <c r="I25" i="4"/>
  <c r="H25" i="4"/>
  <c r="G25" i="4"/>
  <c r="F25" i="4"/>
  <c r="O24" i="4"/>
  <c r="N24" i="4"/>
  <c r="M24" i="4"/>
  <c r="L24" i="4"/>
  <c r="K24" i="4"/>
  <c r="J24" i="4"/>
  <c r="I24" i="4"/>
  <c r="H24" i="4"/>
  <c r="G24" i="4"/>
  <c r="F24" i="4"/>
  <c r="O23" i="4"/>
  <c r="N23" i="4"/>
  <c r="M23" i="4"/>
  <c r="L23" i="4"/>
  <c r="K23" i="4"/>
  <c r="J23" i="4"/>
  <c r="I23" i="4"/>
  <c r="H23" i="4"/>
  <c r="G23" i="4"/>
  <c r="F23" i="4"/>
  <c r="O22" i="4"/>
  <c r="N22" i="4"/>
  <c r="M22" i="4"/>
  <c r="L22" i="4"/>
  <c r="K22" i="4"/>
  <c r="J22" i="4"/>
  <c r="I22" i="4"/>
  <c r="H22" i="4"/>
  <c r="G22" i="4"/>
  <c r="F22" i="4"/>
  <c r="O21" i="4"/>
  <c r="N21" i="4"/>
  <c r="M21" i="4"/>
  <c r="L21" i="4"/>
  <c r="K21" i="4"/>
  <c r="J21" i="4"/>
  <c r="I21" i="4"/>
  <c r="H21" i="4"/>
  <c r="G21" i="4"/>
  <c r="F21" i="4"/>
  <c r="O20" i="4"/>
  <c r="N20" i="4"/>
  <c r="M20" i="4"/>
  <c r="L20" i="4"/>
  <c r="K20" i="4"/>
  <c r="J20" i="4"/>
  <c r="I20" i="4"/>
  <c r="H20" i="4"/>
  <c r="G20" i="4"/>
  <c r="F20" i="4"/>
  <c r="O19" i="4"/>
  <c r="N19" i="4"/>
  <c r="M19" i="4"/>
  <c r="L19" i="4"/>
  <c r="K19" i="4"/>
  <c r="J19" i="4"/>
  <c r="I19" i="4"/>
  <c r="H19" i="4"/>
  <c r="G19" i="4"/>
  <c r="F19" i="4"/>
  <c r="O18" i="4"/>
  <c r="N18" i="4"/>
  <c r="M18" i="4"/>
  <c r="L18" i="4"/>
  <c r="K18" i="4"/>
  <c r="J18" i="4"/>
  <c r="I18" i="4"/>
  <c r="H18" i="4"/>
  <c r="G18" i="4"/>
  <c r="F18" i="4"/>
  <c r="O17" i="4"/>
  <c r="N17" i="4"/>
  <c r="M17" i="4"/>
  <c r="L17" i="4"/>
  <c r="K17" i="4"/>
  <c r="J17" i="4"/>
  <c r="I17" i="4"/>
  <c r="H17" i="4"/>
  <c r="G17" i="4"/>
  <c r="F17" i="4"/>
  <c r="O16" i="4"/>
  <c r="N16" i="4"/>
  <c r="M16" i="4"/>
  <c r="L16" i="4"/>
  <c r="K16" i="4"/>
  <c r="J16" i="4"/>
  <c r="I16" i="4"/>
  <c r="H16" i="4"/>
  <c r="G16" i="4"/>
  <c r="F16" i="4"/>
  <c r="O15" i="4"/>
  <c r="N15" i="4"/>
  <c r="M15" i="4"/>
  <c r="L15" i="4"/>
  <c r="K15" i="4"/>
  <c r="J15" i="4"/>
  <c r="I15" i="4"/>
  <c r="H15" i="4"/>
  <c r="G15" i="4"/>
  <c r="F15" i="4"/>
  <c r="O14" i="4"/>
  <c r="N14" i="4"/>
  <c r="M14" i="4"/>
  <c r="L14" i="4"/>
  <c r="K14" i="4"/>
  <c r="J14" i="4"/>
  <c r="I14" i="4"/>
  <c r="H14" i="4"/>
  <c r="G14" i="4"/>
  <c r="F14" i="4"/>
  <c r="O13" i="4"/>
  <c r="N13" i="4"/>
  <c r="M13" i="4"/>
  <c r="L13" i="4"/>
  <c r="K13" i="4"/>
  <c r="J13" i="4"/>
  <c r="I13" i="4"/>
  <c r="H13" i="4"/>
  <c r="G13" i="4"/>
  <c r="F13" i="4"/>
  <c r="O12" i="4"/>
  <c r="N12" i="4"/>
  <c r="M12" i="4"/>
  <c r="L12" i="4"/>
  <c r="K12" i="4"/>
  <c r="J12" i="4"/>
  <c r="I12" i="4"/>
  <c r="H12" i="4"/>
  <c r="G12" i="4"/>
  <c r="F12" i="4"/>
  <c r="O11" i="4"/>
  <c r="N11" i="4"/>
  <c r="M11" i="4"/>
  <c r="L11" i="4"/>
  <c r="K11" i="4"/>
  <c r="J11" i="4"/>
  <c r="I11" i="4"/>
  <c r="H11" i="4"/>
  <c r="G11" i="4"/>
  <c r="F11" i="4"/>
  <c r="O10" i="4"/>
  <c r="N10" i="4"/>
  <c r="M10" i="4"/>
  <c r="L10" i="4"/>
  <c r="K10" i="4"/>
  <c r="J10" i="4"/>
  <c r="I10" i="4"/>
  <c r="H10" i="4"/>
  <c r="G10" i="4"/>
  <c r="F10" i="4"/>
  <c r="C6" i="4"/>
  <c r="D54" i="3"/>
  <c r="E54" i="3"/>
  <c r="F54" i="3"/>
  <c r="E53" i="3"/>
  <c r="F53" i="3"/>
  <c r="D53" i="3"/>
  <c r="I31" i="4"/>
  <c r="M31" i="4"/>
  <c r="F32" i="4"/>
  <c r="K33" i="4"/>
  <c r="H34" i="4"/>
  <c r="L34" i="4"/>
  <c r="I35" i="4"/>
  <c r="K37" i="4"/>
  <c r="O37" i="4"/>
  <c r="H38" i="4"/>
  <c r="I39" i="4"/>
  <c r="M39" i="4"/>
  <c r="F40" i="4"/>
  <c r="N40" i="4"/>
  <c r="G41" i="4"/>
  <c r="K41" i="4"/>
  <c r="O41" i="4"/>
  <c r="H42" i="4"/>
  <c r="L42" i="4"/>
  <c r="I43" i="4"/>
  <c r="M43" i="4"/>
  <c r="F44" i="4"/>
  <c r="J44" i="4"/>
  <c r="N44" i="4"/>
  <c r="H46" i="4"/>
  <c r="L46" i="4"/>
  <c r="G32" i="4"/>
  <c r="K32" i="4"/>
  <c r="O32" i="4"/>
  <c r="I34" i="4"/>
  <c r="M34" i="4"/>
  <c r="M38" i="4"/>
  <c r="G40" i="4"/>
  <c r="I42" i="4"/>
  <c r="M42" i="4"/>
  <c r="K44" i="4"/>
  <c r="O44" i="4"/>
  <c r="I46" i="4"/>
  <c r="M46" i="4"/>
  <c r="G31" i="4"/>
  <c r="K31" i="4"/>
  <c r="H32" i="4"/>
  <c r="F34" i="4"/>
  <c r="J34" i="4"/>
  <c r="I37" i="4"/>
  <c r="G39" i="4"/>
  <c r="K39" i="4"/>
  <c r="I41" i="4"/>
  <c r="F42" i="4"/>
  <c r="J42" i="4"/>
  <c r="G43" i="4"/>
  <c r="K43" i="4"/>
  <c r="H44" i="4"/>
  <c r="F46" i="4"/>
  <c r="J46" i="4"/>
  <c r="N46" i="4"/>
  <c r="I32" i="4"/>
  <c r="I40" i="4"/>
  <c r="I27" i="12" l="1"/>
  <c r="I28" i="12" s="1"/>
  <c r="K36" i="4"/>
  <c r="O38" i="4"/>
  <c r="L36" i="4"/>
  <c r="G36" i="4"/>
  <c r="O45" i="4"/>
  <c r="J36" i="4"/>
  <c r="G33" i="4"/>
  <c r="F33" i="4"/>
  <c r="L35" i="4"/>
  <c r="F45" i="4"/>
  <c r="T36" i="11"/>
  <c r="F26" i="12"/>
  <c r="F27" i="12" s="1"/>
  <c r="L40" i="4"/>
  <c r="K45" i="4"/>
  <c r="F36" i="4"/>
  <c r="N32" i="4"/>
  <c r="I44" i="4"/>
  <c r="L44" i="4"/>
  <c r="H40" i="4"/>
  <c r="K35" i="4"/>
  <c r="K40" i="4"/>
  <c r="G45" i="4"/>
  <c r="L38" i="4"/>
  <c r="M35" i="4"/>
  <c r="J32" i="4"/>
  <c r="J33" i="4"/>
  <c r="O35" i="4"/>
  <c r="M36" i="4"/>
  <c r="N37" i="4"/>
  <c r="F39" i="4"/>
  <c r="J45" i="4"/>
  <c r="I36" i="4"/>
  <c r="F35" i="4"/>
  <c r="J38" i="4"/>
  <c r="I33" i="4"/>
  <c r="I38" i="4"/>
  <c r="G35" i="4"/>
  <c r="G38" i="4"/>
  <c r="H14" i="12"/>
  <c r="I14" i="12" s="1"/>
  <c r="I17" i="12" s="1"/>
  <c r="F38" i="4"/>
  <c r="O36" i="4"/>
  <c r="J40" i="4"/>
  <c r="G37" i="4"/>
  <c r="O33" i="4"/>
  <c r="M33" i="4"/>
  <c r="H35" i="4"/>
  <c r="F37" i="4"/>
  <c r="M45" i="4"/>
  <c r="J35" i="4"/>
  <c r="N36" i="4"/>
  <c r="G10" i="12"/>
  <c r="D15" i="12" s="1"/>
  <c r="I45" i="4"/>
  <c r="I29" i="12" l="1"/>
  <c r="I30" i="12" s="1"/>
  <c r="F28" i="12"/>
  <c r="F29" i="12" s="1"/>
  <c r="D16" i="12"/>
  <c r="D17" i="12" s="1"/>
  <c r="E16" i="12"/>
  <c r="C12" i="12"/>
  <c r="D12" i="12"/>
  <c r="E15" i="12"/>
  <c r="C16" i="12"/>
  <c r="C15" i="12"/>
  <c r="C17" i="12" s="1"/>
  <c r="E17" i="12" l="1"/>
  <c r="F12" i="12"/>
  <c r="F30" i="12"/>
  <c r="F31" i="12" s="1"/>
  <c r="I31" i="12" l="1"/>
  <c r="I32" i="12" s="1"/>
  <c r="F32" i="12" l="1"/>
  <c r="F33" i="12" s="1"/>
  <c r="F34" i="12" l="1"/>
  <c r="F35" i="12" s="1"/>
  <c r="I33" i="12"/>
  <c r="I34" i="12" s="1"/>
  <c r="F36" i="12" l="1"/>
  <c r="F37" i="12" s="1"/>
  <c r="F38" i="12" s="1"/>
  <c r="I35" i="12"/>
  <c r="I36" i="12" s="1"/>
  <c r="I37" i="12" s="1"/>
  <c r="F39" i="12" l="1"/>
  <c r="F40" i="12" s="1"/>
  <c r="I38" i="12"/>
  <c r="I39" i="12" s="1"/>
  <c r="F41" i="12" l="1"/>
  <c r="F42" i="12" s="1"/>
  <c r="I40" i="12"/>
  <c r="I41" i="12" s="1"/>
  <c r="F43" i="12" l="1"/>
  <c r="F44" i="12" s="1"/>
  <c r="I42" i="12"/>
  <c r="I43" i="12" s="1"/>
  <c r="F45" i="12" l="1"/>
  <c r="F46" i="12" s="1"/>
  <c r="I44" i="12"/>
  <c r="I45" i="12" s="1"/>
  <c r="F47" i="12" l="1"/>
  <c r="F48" i="12" s="1"/>
  <c r="I46" i="12"/>
  <c r="I47" i="12" s="1"/>
  <c r="I48" i="12" l="1"/>
  <c r="I49" i="12" s="1"/>
  <c r="F49" i="12" l="1"/>
</calcChain>
</file>

<file path=xl/comments1.xml><?xml version="1.0" encoding="utf-8"?>
<comments xmlns="http://schemas.openxmlformats.org/spreadsheetml/2006/main">
  <authors>
    <author>作者</author>
  </authors>
  <commentList>
    <comment ref="J12" authorId="0" shapeId="0">
      <text>
        <r>
          <rPr>
            <b/>
            <sz val="9"/>
            <color indexed="81"/>
            <rFont val="宋体"/>
            <family val="3"/>
            <charset val="134"/>
          </rPr>
          <t>只要队伍中至少出现一个部队携带此兵种即生效，效果可叠加，最多叠加2次</t>
        </r>
        <r>
          <rPr>
            <sz val="9"/>
            <color indexed="81"/>
            <rFont val="宋体"/>
            <family val="3"/>
            <charset val="134"/>
          </rPr>
          <t xml:space="preserve">
部分武将可增减该次数</t>
        </r>
      </text>
    </comment>
  </commentList>
</comments>
</file>

<file path=xl/comments2.xml><?xml version="1.0" encoding="utf-8"?>
<comments xmlns="http://schemas.openxmlformats.org/spreadsheetml/2006/main">
  <authors>
    <author>作者</author>
  </authors>
  <commentList>
    <comment ref="B7" authorId="0" shapeId="0">
      <text>
        <r>
          <rPr>
            <b/>
            <sz val="9"/>
            <color indexed="81"/>
            <rFont val="宋体"/>
            <family val="3"/>
            <charset val="134"/>
          </rPr>
          <t>部分城池会有兵种大类的专属特性</t>
        </r>
      </text>
    </comment>
    <comment ref="B8" authorId="0" shapeId="0">
      <text>
        <r>
          <rPr>
            <b/>
            <sz val="9"/>
            <color indexed="81"/>
            <rFont val="宋体"/>
            <family val="3"/>
            <charset val="134"/>
          </rPr>
          <t>如象兵等特殊兵种的解锁会额外影响1的额度</t>
        </r>
      </text>
    </comment>
    <comment ref="J12" authorId="0" shapeId="0">
      <text>
        <r>
          <rPr>
            <b/>
            <sz val="9"/>
            <color indexed="81"/>
            <rFont val="宋体"/>
            <family val="3"/>
            <charset val="134"/>
          </rPr>
          <t>只要队伍中至少出现一个部队携带此兵种即生效，效果可叠加，最多叠加2次</t>
        </r>
        <r>
          <rPr>
            <sz val="9"/>
            <color indexed="81"/>
            <rFont val="宋体"/>
            <family val="3"/>
            <charset val="134"/>
          </rPr>
          <t xml:space="preserve">
部分武将可增减该次数</t>
        </r>
      </text>
    </comment>
  </commentList>
</comments>
</file>

<file path=xl/comments3.xml><?xml version="1.0" encoding="utf-8"?>
<comments xmlns="http://schemas.openxmlformats.org/spreadsheetml/2006/main">
  <authors>
    <author>作者</author>
  </authors>
  <commentList>
    <comment ref="D2" authorId="0" shapeId="0">
      <text>
        <r>
          <rPr>
            <b/>
            <sz val="9"/>
            <color indexed="81"/>
            <rFont val="宋体"/>
            <family val="3"/>
            <charset val="134"/>
          </rPr>
          <t>远程士兵也默认为这个形态</t>
        </r>
      </text>
    </comment>
  </commentList>
</comments>
</file>

<file path=xl/sharedStrings.xml><?xml version="1.0" encoding="utf-8"?>
<sst xmlns="http://schemas.openxmlformats.org/spreadsheetml/2006/main" count="1244" uniqueCount="940">
  <si>
    <t>项目组别</t>
  </si>
  <si>
    <t>撰写人</t>
  </si>
  <si>
    <t>废话</t>
    <phoneticPr fontId="3" type="noConversion"/>
  </si>
  <si>
    <t>策划负责人</t>
  </si>
  <si>
    <t>程序负责人</t>
  </si>
  <si>
    <t>美术负责人</t>
  </si>
  <si>
    <t>文档状态</t>
  </si>
  <si>
    <t>【√】草案；【】正式发布；【】正在修改；【】注销</t>
    <phoneticPr fontId="3" type="noConversion"/>
  </si>
  <si>
    <t>当前版本</t>
  </si>
  <si>
    <t>1.0</t>
  </si>
  <si>
    <t>修订信息</t>
  </si>
  <si>
    <t>修改时间</t>
  </si>
  <si>
    <t>版本信息</t>
  </si>
  <si>
    <t>修改人</t>
  </si>
  <si>
    <t>修改内容</t>
  </si>
  <si>
    <t>0.1</t>
    <phoneticPr fontId="3" type="noConversion"/>
  </si>
  <si>
    <t>建立文档</t>
    <phoneticPr fontId="3" type="noConversion"/>
  </si>
  <si>
    <t>黄色涂色</t>
    <phoneticPr fontId="3" type="noConversion"/>
  </si>
  <si>
    <t>文档写完但还未与程序讨论定案前，自己拿不准的地方可以标注黄色，用于在会议中讨论。定案后的文档中不应该有黄色</t>
    <phoneticPr fontId="3" type="noConversion"/>
  </si>
  <si>
    <t>日期</t>
    <phoneticPr fontId="3" type="noConversion"/>
  </si>
  <si>
    <t>绿色日期</t>
    <phoneticPr fontId="3" type="noConversion"/>
  </si>
  <si>
    <t>与程序讨论定案，进入开发流程的文档，在开发过程中有改动时，需要用绿色标注改动部分，并写明带动日期</t>
    <phoneticPr fontId="3" type="noConversion"/>
  </si>
  <si>
    <t>灰色横杠</t>
    <phoneticPr fontId="3" type="noConversion"/>
  </si>
  <si>
    <t>与程序讨论定案后，由于开发中遇到的问题，作废、改动或暂时不制作的内容</t>
    <phoneticPr fontId="3" type="noConversion"/>
  </si>
  <si>
    <t>蓝色文字</t>
    <phoneticPr fontId="3" type="noConversion"/>
  </si>
  <si>
    <t>蓝色</t>
    <phoneticPr fontId="3" type="noConversion"/>
  </si>
  <si>
    <t>邮件，系统提示文字</t>
    <phoneticPr fontId="3" type="noConversion"/>
  </si>
  <si>
    <t>红字</t>
    <phoneticPr fontId="3" type="noConversion"/>
  </si>
  <si>
    <t>强调，需要重点关注的内容</t>
    <phoneticPr fontId="3" type="noConversion"/>
  </si>
  <si>
    <t>简述</t>
    <phoneticPr fontId="3" type="noConversion"/>
  </si>
  <si>
    <t>设计目的</t>
    <phoneticPr fontId="3" type="noConversion"/>
  </si>
  <si>
    <t>策略衍生（红字部分）</t>
    <phoneticPr fontId="3" type="noConversion"/>
  </si>
  <si>
    <t>解决问题</t>
    <phoneticPr fontId="3" type="noConversion"/>
  </si>
  <si>
    <t>近战输出</t>
    <phoneticPr fontId="3" type="noConversion"/>
  </si>
  <si>
    <t>近战输出的优势和劣势？？</t>
    <phoneticPr fontId="3" type="noConversion"/>
  </si>
  <si>
    <t>远程输出</t>
    <phoneticPr fontId="3" type="noConversion"/>
  </si>
  <si>
    <t>远程输出的优势和劣势？？</t>
    <phoneticPr fontId="3" type="noConversion"/>
  </si>
  <si>
    <r>
      <t>输出稳定，</t>
    </r>
    <r>
      <rPr>
        <sz val="11"/>
        <color rgb="FFFF0000"/>
        <rFont val="宋体"/>
        <family val="3"/>
        <charset val="134"/>
        <scheme val="minor"/>
      </rPr>
      <t>没有战场上限</t>
    </r>
    <r>
      <rPr>
        <sz val="11"/>
        <rFont val="宋体"/>
        <family val="3"/>
        <charset val="134"/>
        <scheme val="minor"/>
      </rPr>
      <t>，但一旦贴身则被克制</t>
    </r>
    <phoneticPr fontId="3" type="noConversion"/>
  </si>
  <si>
    <t>保护</t>
    <phoneticPr fontId="3" type="noConversion"/>
  </si>
  <si>
    <t>如何用自身属性来吸收部分火力？？</t>
    <phoneticPr fontId="3" type="noConversion"/>
  </si>
  <si>
    <t>辅助</t>
    <phoneticPr fontId="3" type="noConversion"/>
  </si>
  <si>
    <t>常规</t>
    <phoneticPr fontId="3" type="noConversion"/>
  </si>
  <si>
    <t>自身养成不太影响辅助能力，利于资源合理利用</t>
    <phoneticPr fontId="3" type="noConversion"/>
  </si>
  <si>
    <t>引入微操</t>
    <phoneticPr fontId="3" type="noConversion"/>
  </si>
  <si>
    <t>战斗规则</t>
    <phoneticPr fontId="3" type="noConversion"/>
  </si>
  <si>
    <t>基本概念</t>
    <phoneticPr fontId="3" type="noConversion"/>
  </si>
  <si>
    <t>作战部队</t>
    <phoneticPr fontId="3" type="noConversion"/>
  </si>
  <si>
    <t>武将+士兵组合，构成一个基本的作战部队单位</t>
    <phoneticPr fontId="3" type="noConversion"/>
  </si>
  <si>
    <t>武将和士兵为单独的ai和属性机制，其中士兵的ai会受到武将的状态和行为影响</t>
    <phoneticPr fontId="3" type="noConversion"/>
  </si>
  <si>
    <t>部队单位</t>
    <phoneticPr fontId="3" type="noConversion"/>
  </si>
  <si>
    <t>每个作战部队下的前端显示模型，每个部队有一个武将部队单位和多个士兵部队单位，其中兵种不同士兵数不同士兵部队单位数量亦不同；这些单位会随着战损而减少数量</t>
    <phoneticPr fontId="3" type="noConversion"/>
  </si>
  <si>
    <t>单位接受宽度</t>
    <phoneticPr fontId="3" type="noConversion"/>
  </si>
  <si>
    <t>部队下的单位根据自身特性、体积等会对应一个宽度值，用于指导被近战攻击的可能性</t>
    <phoneticPr fontId="3" type="noConversion"/>
  </si>
  <si>
    <t>同一个部队士兵单位的宽度值相同，武将单位单独的宽度值</t>
    <phoneticPr fontId="3" type="noConversion"/>
  </si>
  <si>
    <t>宽度值为隐藏属性，不显示</t>
    <phoneticPr fontId="3" type="noConversion"/>
  </si>
  <si>
    <t>单位使用宽度</t>
    <phoneticPr fontId="3" type="noConversion"/>
  </si>
  <si>
    <t>部队下的单位根据自身特性、体积等会对应一个宽度值，用于指导近战攻击的可能性</t>
    <phoneticPr fontId="3" type="noConversion"/>
  </si>
  <si>
    <t>部队距离</t>
    <phoneticPr fontId="3" type="noConversion"/>
  </si>
  <si>
    <t>指两个部队下的武将单位之间的距离</t>
    <phoneticPr fontId="3" type="noConversion"/>
  </si>
  <si>
    <t>部队接受宽度</t>
    <phoneticPr fontId="3" type="noConversion"/>
  </si>
  <si>
    <t>临时值，在未受到攻击下，等于士兵当前模型数*士兵单位可接受宽度+武将单位可接受宽度</t>
    <phoneticPr fontId="3" type="noConversion"/>
  </si>
  <si>
    <t>每被一个近战单位攻击，该部队的可接受宽度值就会减去该近战单位可使用宽度，相当于被其他部队临时占用一部分宽度；需要分别临时记录每个攻击部队占用的宽度值</t>
    <phoneticPr fontId="3" type="noConversion"/>
  </si>
  <si>
    <t>每丢失一定数量的士兵，因为战中士兵模型的减少也会减少可接受宽度</t>
    <phoneticPr fontId="3" type="noConversion"/>
  </si>
  <si>
    <t>部队使用宽度</t>
    <phoneticPr fontId="3" type="noConversion"/>
  </si>
  <si>
    <t>临时值，在未攻击下，等于士兵当前模型数*士兵单位可使用宽度+武将单位可使用宽度</t>
    <phoneticPr fontId="3" type="noConversion"/>
  </si>
  <si>
    <t>每派出一个近战单位攻击其他部队，该部队的可使用宽度值就会减去该近战单位宽度；需要分别临时记录每个受击的部队占用的宽度值</t>
    <phoneticPr fontId="3" type="noConversion"/>
  </si>
  <si>
    <t>每丢失一定数量的士兵，因为战中士兵模型的减少也会减少可使用宽度</t>
    <phoneticPr fontId="3" type="noConversion"/>
  </si>
  <si>
    <t>达到可接受宽度上限</t>
    <phoneticPr fontId="3" type="noConversion"/>
  </si>
  <si>
    <t>可接受宽度为0，或者攻击方部队即将派遣的一个最小宽度的近战单位使可接受宽度为负</t>
    <phoneticPr fontId="3" type="noConversion"/>
  </si>
  <si>
    <t>布阵规则</t>
    <phoneticPr fontId="3" type="noConversion"/>
  </si>
  <si>
    <t>战斗ai</t>
    <phoneticPr fontId="3" type="noConversion"/>
  </si>
  <si>
    <t>公共ai</t>
    <phoneticPr fontId="3" type="noConversion"/>
  </si>
  <si>
    <t>逻辑层</t>
    <phoneticPr fontId="3" type="noConversion"/>
  </si>
  <si>
    <t>部队有攻击状态、行军状态和排队状态，部队下的武将和士兵为单独ai机制</t>
    <phoneticPr fontId="3" type="noConversion"/>
  </si>
  <si>
    <t>攻击状态：部队开始进行正常攻击，武将开始实施攻击ai，而士兵则可能实施也可能不实施攻击ai</t>
    <phoneticPr fontId="3" type="noConversion"/>
  </si>
  <si>
    <t>武将采用常规的战斗ai</t>
    <phoneticPr fontId="3" type="noConversion"/>
  </si>
  <si>
    <t>近战武将会默认无法攻击已经达到可接受宽度上限的部队，需要重新寻找其他部队进行攻击</t>
    <phoneticPr fontId="3" type="noConversion"/>
  </si>
  <si>
    <t>近战武将攻击到其他部队后，优先选择士兵进行攻击，同时会占用被攻击部队的可接受宽度</t>
    <phoneticPr fontId="3" type="noConversion"/>
  </si>
  <si>
    <t>同一个作战部队下的所有士兵单位共用一个ai</t>
    <phoneticPr fontId="3" type="noConversion"/>
  </si>
  <si>
    <t>只有当武将已经锁定目标开展攻击行为时士兵才会触发攻击ai</t>
    <phoneticPr fontId="3" type="noConversion"/>
  </si>
  <si>
    <t>远程士兵采用常规的战斗ai</t>
    <phoneticPr fontId="3" type="noConversion"/>
  </si>
  <si>
    <t>近战士兵会先根据部队距离等因素锁定未达到可接受宽度上限的部队，然后采取一个宽度分配规则进行技能效用分配</t>
    <phoneticPr fontId="3" type="noConversion"/>
  </si>
  <si>
    <t>宽度分配规则：用自身的可使用宽度优先塞满一个部队的可接受宽度（具体塞满哪个部队需要调用下述专属ai），剩余的宽度再按相同规则去塞其他部队</t>
    <phoneticPr fontId="3" type="noConversion"/>
  </si>
  <si>
    <t>按宽度分配规则会生成每个部队下的可使用宽度分配的数据情况，根据这些数据来决定当次攻击的效果分配</t>
    <phoneticPr fontId="3" type="noConversion"/>
  </si>
  <si>
    <t>士兵只能分配给以武将为中心一定范围内的满足攻击条件的部队，超出范围的部队无法给予</t>
    <phoneticPr fontId="3" type="noConversion"/>
  </si>
  <si>
    <t>部队携带的技能会在指定状态下的一些时机触发</t>
    <phoneticPr fontId="3" type="noConversion"/>
  </si>
  <si>
    <t>如部队在行军状态时，且周围一定范围不存在敌军部队，则触发“冲锋”，该效果每隔20秒才能触发一次</t>
  </si>
  <si>
    <t>如部队在排队状态时，会持续恢复伤兵</t>
    <phoneticPr fontId="3" type="noConversion"/>
  </si>
  <si>
    <t>技能使用时，状态下对应的相应行为会暂时无效</t>
    <phoneticPr fontId="3" type="noConversion"/>
  </si>
  <si>
    <t>表现层</t>
    <phoneticPr fontId="3" type="noConversion"/>
  </si>
  <si>
    <t>武将为正常战斗表现，士兵则按士兵单位单独进行表现</t>
    <phoneticPr fontId="3" type="noConversion"/>
  </si>
  <si>
    <t>每个士兵单位会围绕武将进行移动，当武将锁定目标开展攻击行为时士兵会分配与宽度一致数量的士兵单位选择指定部队并就近分配具体受击士兵单位进行移动和攻击</t>
    <phoneticPr fontId="3" type="noConversion"/>
  </si>
  <si>
    <t>每个单位会有独立的可接受宽度，其他士兵单位只能选择同一部队下就近的未达到宽度上限的单位进行攻击</t>
    <phoneticPr fontId="3" type="noConversion"/>
  </si>
  <si>
    <t>士兵单位优先选择士兵单位，只有在特殊情况下才会优先选择武将单位</t>
    <phoneticPr fontId="3" type="noConversion"/>
  </si>
  <si>
    <t>没有分配的士兵单位会继续围绕武将来回移动</t>
    <phoneticPr fontId="3" type="noConversion"/>
  </si>
  <si>
    <t>部队排队状态下，武将单位会寻找最近的可攻击部队来回移动</t>
    <phoneticPr fontId="3" type="noConversion"/>
  </si>
  <si>
    <t>部队行军状态下，士兵单位会跟随武将移动</t>
    <phoneticPr fontId="3" type="noConversion"/>
  </si>
  <si>
    <t>专属ai</t>
    <phoneticPr fontId="3" type="noConversion"/>
  </si>
  <si>
    <t>包围</t>
    <phoneticPr fontId="3" type="noConversion"/>
  </si>
  <si>
    <t>操作</t>
    <phoneticPr fontId="3" type="noConversion"/>
  </si>
  <si>
    <t>使用技能</t>
    <phoneticPr fontId="3" type="noConversion"/>
  </si>
  <si>
    <t>控制行走</t>
    <phoneticPr fontId="3" type="noConversion"/>
  </si>
  <si>
    <t>比如弓骑遇到骑兵，移动速度持平，无法触发</t>
    <phoneticPr fontId="3" type="noConversion"/>
  </si>
  <si>
    <t>选中具体部队：对选中的部队释放技能，作用于目标部队的士兵和武将</t>
    <phoneticPr fontId="3" type="noConversion"/>
  </si>
  <si>
    <t>选中区域：对区域内部队（指区域与以武将为中心的一定范围重合）释放技能，作用于目标部队的士兵和武将</t>
    <phoneticPr fontId="3" type="noConversion"/>
  </si>
  <si>
    <t>指向技能：激活具体技能后需要再次锁定目标或区域释放</t>
    <phoneticPr fontId="3" type="noConversion"/>
  </si>
  <si>
    <t>点击触发技能：点击武将头像或技能即可立即释放</t>
    <phoneticPr fontId="3" type="noConversion"/>
  </si>
  <si>
    <t>拖动目标选择时，部分战场会暂停</t>
    <phoneticPr fontId="3" type="noConversion"/>
  </si>
  <si>
    <t>长按技能时，会在战场中表现出技能的作用范围等信息（非ui和文字），并且部分战场会暂停</t>
    <phoneticPr fontId="3" type="noConversion"/>
  </si>
  <si>
    <t>属性定义</t>
    <phoneticPr fontId="3" type="noConversion"/>
  </si>
  <si>
    <t>将领属性</t>
    <phoneticPr fontId="3" type="noConversion"/>
  </si>
  <si>
    <t>统御</t>
    <phoneticPr fontId="3" type="noConversion"/>
  </si>
  <si>
    <t>勇武</t>
    <phoneticPr fontId="3" type="noConversion"/>
  </si>
  <si>
    <t>智略</t>
    <phoneticPr fontId="3" type="noConversion"/>
  </si>
  <si>
    <t>战斗属性</t>
    <phoneticPr fontId="3" type="noConversion"/>
  </si>
  <si>
    <t>基础属性</t>
    <phoneticPr fontId="3" type="noConversion"/>
  </si>
  <si>
    <t>生命</t>
    <phoneticPr fontId="3" type="noConversion"/>
  </si>
  <si>
    <t>攻击</t>
    <phoneticPr fontId="3" type="noConversion"/>
  </si>
  <si>
    <t>士兵属性</t>
    <phoneticPr fontId="3" type="noConversion"/>
  </si>
  <si>
    <t>战斗属性</t>
    <phoneticPr fontId="3" type="noConversion"/>
  </si>
  <si>
    <t>每个士兵的生命，用于影响实际的士兵数增减</t>
    <phoneticPr fontId="3" type="noConversion"/>
  </si>
  <si>
    <t>影响士兵攻击造成的伤害</t>
    <phoneticPr fontId="3" type="noConversion"/>
  </si>
  <si>
    <t>相关公式</t>
    <phoneticPr fontId="3" type="noConversion"/>
  </si>
  <si>
    <t>基础伤害</t>
    <phoneticPr fontId="3" type="noConversion"/>
  </si>
  <si>
    <t>影响武将造成的伤害</t>
    <phoneticPr fontId="3" type="noConversion"/>
  </si>
  <si>
    <t>影响武将携带的士兵造成的物理伤害增加以及受到的物理伤害减少</t>
    <phoneticPr fontId="3" type="noConversion"/>
  </si>
  <si>
    <t>影响武将造成的物理伤害增加以及受到的物理伤害减少</t>
    <phoneticPr fontId="3" type="noConversion"/>
  </si>
  <si>
    <t>特殊属性</t>
    <phoneticPr fontId="3" type="noConversion"/>
  </si>
  <si>
    <t>特殊属性</t>
    <phoneticPr fontId="3" type="noConversion"/>
  </si>
  <si>
    <t>暴击</t>
    <phoneticPr fontId="3" type="noConversion"/>
  </si>
  <si>
    <t>韧性</t>
    <phoneticPr fontId="3" type="noConversion"/>
  </si>
  <si>
    <t>触发暴击的概率</t>
    <phoneticPr fontId="3" type="noConversion"/>
  </si>
  <si>
    <t>减少被暴击的概率</t>
    <phoneticPr fontId="3" type="noConversion"/>
  </si>
  <si>
    <t>物伤强化（战中）</t>
    <phoneticPr fontId="3" type="noConversion"/>
  </si>
  <si>
    <t>物伤强化（战前）</t>
    <phoneticPr fontId="3" type="noConversion"/>
  </si>
  <si>
    <t>物伤减免（战前）</t>
    <phoneticPr fontId="3" type="noConversion"/>
  </si>
  <si>
    <t>策伤强化（战前）</t>
    <phoneticPr fontId="3" type="noConversion"/>
  </si>
  <si>
    <t>策伤减免（战前）</t>
    <phoneticPr fontId="3" type="noConversion"/>
  </si>
  <si>
    <t>物伤减免（战中）</t>
    <phoneticPr fontId="3" type="noConversion"/>
  </si>
  <si>
    <t>策伤强化（战中）</t>
    <phoneticPr fontId="3" type="noConversion"/>
  </si>
  <si>
    <t>策伤减免（战中）</t>
    <phoneticPr fontId="3" type="noConversion"/>
  </si>
  <si>
    <t>其中</t>
    <phoneticPr fontId="3" type="noConversion"/>
  </si>
  <si>
    <t>计策对武将造成的物理伤害：技能基础值*F(队伍最高武力，对方武力）</t>
    <phoneticPr fontId="3" type="noConversion"/>
  </si>
  <si>
    <t>计策对士兵造成的物理伤害：技能基础值*F(队伍最高武力，对方统御）</t>
    <phoneticPr fontId="3" type="noConversion"/>
  </si>
  <si>
    <t>计策对武将/士兵造成的策略伤害：技能基础值*F(队伍最高智略，对方智略）</t>
    <phoneticPr fontId="3" type="noConversion"/>
  </si>
  <si>
    <t>总生命/总生命上限</t>
    <phoneticPr fontId="3" type="noConversion"/>
  </si>
  <si>
    <t>生命/生命上限</t>
    <phoneticPr fontId="3" type="noConversion"/>
  </si>
  <si>
    <t>初始值为生命上限，生命为0将领会撤离战斗</t>
    <phoneticPr fontId="3" type="noConversion"/>
  </si>
  <si>
    <t>总生命上限为最大可携带士兵数*士兵生命，总生命初始值为当前携带士兵数*士兵生命，用于指导兵力的增减情况</t>
    <phoneticPr fontId="3" type="noConversion"/>
  </si>
  <si>
    <t>影响武将当前携带的士兵数/士兵数上限</t>
    <phoneticPr fontId="3" type="noConversion"/>
  </si>
  <si>
    <t>0.1</t>
    <phoneticPr fontId="3" type="noConversion"/>
  </si>
  <si>
    <t>废话</t>
    <phoneticPr fontId="3" type="noConversion"/>
  </si>
  <si>
    <t>增加属性规则</t>
    <phoneticPr fontId="3" type="noConversion"/>
  </si>
  <si>
    <t>发布指令</t>
    <phoneticPr fontId="3" type="noConversion"/>
  </si>
  <si>
    <t>等级影响=系数1*等级^2+系数2*等级+系数3</t>
    <phoneticPr fontId="3" type="noConversion"/>
  </si>
  <si>
    <t>影响武将和携带的士兵造成的策略伤害增加以及受到的策略伤害减少</t>
    <phoneticPr fontId="3" type="noConversion"/>
  </si>
  <si>
    <t>脱离状态？？</t>
    <phoneticPr fontId="3" type="noConversion"/>
  </si>
  <si>
    <t>其中，统御、勇武、智略代表武将个性化内容，养成成分不高（升星附加固定属性，饰品附加可选属性）</t>
    <phoneticPr fontId="3" type="noConversion"/>
  </si>
  <si>
    <t>侧翼包抄</t>
    <phoneticPr fontId="3" type="noConversion"/>
  </si>
  <si>
    <r>
      <t>嘲讽，</t>
    </r>
    <r>
      <rPr>
        <sz val="11"/>
        <color rgb="FFFF0000"/>
        <rFont val="宋体"/>
        <family val="3"/>
        <charset val="134"/>
        <scheme val="minor"/>
      </rPr>
      <t>分散火力，可抵挡更多近战部队</t>
    </r>
    <phoneticPr fontId="3" type="noConversion"/>
  </si>
  <si>
    <t>武将或士兵的宽度值是可养成改变值，根据士兵实际数量和战斗中生成的部队单位数量做修正</t>
    <phoneticPr fontId="3" type="noConversion"/>
  </si>
  <si>
    <t>迂回</t>
    <phoneticPr fontId="3" type="noConversion"/>
  </si>
  <si>
    <t>兵力影响=当前总生命/生命</t>
    <phoneticPr fontId="3" type="noConversion"/>
  </si>
  <si>
    <t>划分类型</t>
    <phoneticPr fontId="3" type="noConversion"/>
  </si>
  <si>
    <t>摆明问题</t>
    <phoneticPr fontId="3" type="noConversion"/>
  </si>
  <si>
    <r>
      <t>将兵分离</t>
    </r>
    <r>
      <rPr>
        <sz val="11"/>
        <rFont val="宋体"/>
        <family val="3"/>
        <charset val="134"/>
        <scheme val="minor"/>
      </rPr>
      <t>，多维选择</t>
    </r>
    <phoneticPr fontId="3" type="noConversion"/>
  </si>
  <si>
    <t>每个部队有专属ai机制，用于指导部队行军和攻击</t>
    <phoneticPr fontId="3" type="noConversion"/>
  </si>
  <si>
    <t>部队可拥有多个类型不冲突的专属ai，玩家有一部分灵活搭配ai的空间</t>
    <phoneticPr fontId="3" type="noConversion"/>
  </si>
  <si>
    <t>冲锋</t>
    <phoneticPr fontId="3" type="noConversion"/>
  </si>
  <si>
    <t>行军状态：初始战场、脱离攻击状态后会切换为行军状态，其中脱离攻击状态是指锁定目标不在自身攻击范围内</t>
    <phoneticPr fontId="3" type="noConversion"/>
  </si>
  <si>
    <t>如骑兵有“冲锋”和“迂回”两个ai，则可以多次利用走位触发“冲锋”后的特殊技能效果</t>
    <phoneticPr fontId="3" type="noConversion"/>
  </si>
  <si>
    <t>如骑兵有“冲锋”和“侧翼包抄”两个ai，则可以有效切入到敌方内部</t>
    <phoneticPr fontId="3" type="noConversion"/>
  </si>
  <si>
    <t>基本属性</t>
    <phoneticPr fontId="3" type="noConversion"/>
  </si>
  <si>
    <t>其中</t>
    <phoneticPr fontId="3" type="noConversion"/>
  </si>
  <si>
    <t>克制影响默认为1，发生克制或被克制行为时，根据关卡类型的不同，克制影响实际值不同当攻击方克制对方时</t>
    <phoneticPr fontId="3" type="noConversion"/>
  </si>
  <si>
    <t>大地图关卡</t>
    <phoneticPr fontId="3" type="noConversion"/>
  </si>
  <si>
    <t>pve关卡</t>
    <phoneticPr fontId="3" type="noConversion"/>
  </si>
  <si>
    <t>pvp关卡</t>
    <phoneticPr fontId="3" type="noConversion"/>
  </si>
  <si>
    <t>克制时，克制影响=0.5；被克制时，克制影响=2</t>
    <phoneticPr fontId="3" type="noConversion"/>
  </si>
  <si>
    <t>克制时，克制影响=0.8；被克制时，克制影响=1.25</t>
    <phoneticPr fontId="3" type="noConversion"/>
  </si>
  <si>
    <t>克制时，克制影响=0.65；被克制时，克制影响=1.5</t>
    <phoneticPr fontId="3" type="noConversion"/>
  </si>
  <si>
    <t>衍生战中策略</t>
    <phoneticPr fontId="3" type="noConversion"/>
  </si>
  <si>
    <t>物理和策略伤害划分</t>
    <phoneticPr fontId="3" type="noConversion"/>
  </si>
  <si>
    <t>克制影响</t>
    <phoneticPr fontId="3" type="noConversion"/>
  </si>
  <si>
    <t>属性维度</t>
    <phoneticPr fontId="3" type="noConversion"/>
  </si>
  <si>
    <t>提供养成接口</t>
    <phoneticPr fontId="3" type="noConversion"/>
  </si>
  <si>
    <t>战斗伤害规则</t>
    <phoneticPr fontId="3" type="noConversion"/>
  </si>
  <si>
    <t>ai塑造</t>
    <phoneticPr fontId="3" type="noConversion"/>
  </si>
  <si>
    <t>增强单位特性</t>
    <phoneticPr fontId="3" type="noConversion"/>
  </si>
  <si>
    <t>增加养成方式</t>
    <phoneticPr fontId="3" type="noConversion"/>
  </si>
  <si>
    <r>
      <t>前置输出可观，</t>
    </r>
    <r>
      <rPr>
        <sz val="11"/>
        <color rgb="FFFF0000"/>
        <rFont val="宋体"/>
        <family val="3"/>
        <charset val="134"/>
        <scheme val="minor"/>
      </rPr>
      <t>但有可战斗数上限，多余单位会排队</t>
    </r>
    <phoneticPr fontId="3" type="noConversion"/>
  </si>
  <si>
    <t>索敌范围</t>
    <phoneticPr fontId="3" type="noConversion"/>
  </si>
  <si>
    <t>每个部队有一个以自身武将为中心的范围，用于查找目标</t>
    <phoneticPr fontId="3" type="noConversion"/>
  </si>
  <si>
    <t>排队状态：武将找不到附近目标时，会按初始行军规则重新移动找寻其他目标，索敌范围内都不存在时，会移动到最近目标附近并进入排队状态</t>
    <phoneticPr fontId="3" type="noConversion"/>
  </si>
  <si>
    <t>攻击状态下，当目标接近一定距离时整个部队会切换为行军状态并后退，保持在指定距离后切换为攻击状态，x秒内未切换为攻击状态则该效果自动失效，只有移动速度比目标部队高时才触发该效果</t>
    <phoneticPr fontId="3" type="noConversion"/>
  </si>
  <si>
    <t>行军状态下，朝向锁定目标并大幅提升移动速度，目标进入攻击范围后切换为攻击状态，同时第一次攻击会触发特殊技能效果</t>
    <phoneticPr fontId="3" type="noConversion"/>
  </si>
  <si>
    <t>ai主要改变部队索敌、行走和攻击等行为，大致列举如下</t>
    <phoneticPr fontId="3" type="noConversion"/>
  </si>
  <si>
    <t>行军状态下，改变锁定目标为最近的被克制部队，同时移动路劲会远距离绕开其他部队（相当于其他部队有一个看不到的比较大范围的碰撞体），受到非锁定目标的攻击不会停下来反击</t>
    <phoneticPr fontId="3" type="noConversion"/>
  </si>
  <si>
    <t>行军状态下，改变锁定目标为被己方其他部队锁定次数最多的部队，随时监测</t>
    <phoneticPr fontId="3" type="noConversion"/>
  </si>
  <si>
    <t>专属ai采用触发器和时效机制</t>
    <phoneticPr fontId="3" type="noConversion"/>
  </si>
  <si>
    <t>锁定目标/方向</t>
    <phoneticPr fontId="3" type="noConversion"/>
  </si>
  <si>
    <t>部队通过一些规则会即时生成一个锁定的目标部队或方向，以此为基点开展行走和攻击的行为</t>
    <phoneticPr fontId="3" type="noConversion"/>
  </si>
  <si>
    <t>骑兵</t>
    <phoneticPr fontId="3" type="noConversion"/>
  </si>
  <si>
    <t>近战输出</t>
  </si>
  <si>
    <t>远程输出</t>
  </si>
  <si>
    <t>保护</t>
  </si>
  <si>
    <t>辅助</t>
  </si>
  <si>
    <t>车兵</t>
    <phoneticPr fontId="3" type="noConversion"/>
  </si>
  <si>
    <t>枪兵</t>
    <phoneticPr fontId="3" type="noConversion"/>
  </si>
  <si>
    <t>弓兵</t>
    <phoneticPr fontId="3" type="noConversion"/>
  </si>
  <si>
    <t>生存</t>
    <phoneticPr fontId="3" type="noConversion"/>
  </si>
  <si>
    <t>弩兵</t>
    <phoneticPr fontId="3" type="noConversion"/>
  </si>
  <si>
    <t>所有武将默认优先攻击士兵，特殊情况在某些技能的作用下可以优先攻击武将</t>
    <phoneticPr fontId="3" type="noConversion"/>
  </si>
  <si>
    <t>所有士兵也默认优先攻击士兵，特殊情况在某些技能的作用下可以优先攻击武将</t>
    <phoneticPr fontId="3" type="noConversion"/>
  </si>
  <si>
    <t>如部队A分别给部队E,部队F塞了10和30点宽度值，那么部队A对部队F产生的攻击效用率=10/（10+30）=25%；挂载buff时，</t>
    <phoneticPr fontId="3" type="noConversion"/>
  </si>
  <si>
    <t>单位使用宽度</t>
    <phoneticPr fontId="3" type="noConversion"/>
  </si>
  <si>
    <t>部队下的近战武将和近战士兵分别根据自身特性会对应一个宽度值，用于指导近战攻击的可能性</t>
    <phoneticPr fontId="3" type="noConversion"/>
  </si>
  <si>
    <t>部队下的近战武将和近战士兵分别根据自身特性会对应一个宽度值，用于指导被近战攻击的可能性</t>
    <phoneticPr fontId="3" type="noConversion"/>
  </si>
  <si>
    <t>每个作战部队包括一个武将部队单位和一个士兵部队单位</t>
    <phoneticPr fontId="3" type="noConversion"/>
  </si>
  <si>
    <t>单位的可接受宽度为0，或者攻击方部队即将派遣的一个最小宽度的近战单位使可接受宽度为负</t>
    <phoneticPr fontId="3" type="noConversion"/>
  </si>
  <si>
    <t>武将和士兵为单独的ai和属性机制，即单独行动，其中士兵的ai会受到武将的状态和行为影响</t>
    <phoneticPr fontId="3" type="noConversion"/>
  </si>
  <si>
    <t>士兵的行动以武将为基点开展，武将死亡后，才以自身为基点</t>
    <phoneticPr fontId="3" type="noConversion"/>
  </si>
  <si>
    <t>被锁定的目标原则上优先锁定士兵，特殊规则下可以优先锁定武将</t>
    <phoneticPr fontId="3" type="noConversion"/>
  </si>
  <si>
    <t>武将和士兵攻击单位目标时，该单位目标相应会临时扣除接受宽度</t>
    <phoneticPr fontId="3" type="noConversion"/>
  </si>
  <si>
    <t>武将为正常战斗表现，士兵会切割为多个士兵模型，并单独行动表现</t>
    <phoneticPr fontId="3" type="noConversion"/>
  </si>
  <si>
    <t>近战士兵锁定到可攻击单位后，会分配士兵使用宽度去占用对方的接受宽度，如果还有剩余，则会攻击该目标对应部队下的另外一种单位，同时结算技能效果</t>
    <phoneticPr fontId="3" type="noConversion"/>
  </si>
  <si>
    <t>技能效用结算规则：伤害会按目标占用的使用宽度的比例进行分配，buff则只要攻击到目标就会附加</t>
    <phoneticPr fontId="3" type="noConversion"/>
  </si>
  <si>
    <t>如部队a的士兵使用宽度为10，锁定的部队b下的士兵可接受宽度为6，剩余4宽度的士兵会分配给部队b的武将（ps：部队b的武将可接受宽度小于等于0则无法分配）</t>
    <phoneticPr fontId="3" type="noConversion"/>
  </si>
  <si>
    <t>每被一个近战武将或近战士兵攻击则部队宽度临时减去对应的使用宽度，宽度为0或小于0时，不会再被其他近战武将或士兵攻击</t>
    <phoneticPr fontId="3" type="noConversion"/>
  </si>
  <si>
    <t>部队b的士兵实际受到的伤害=部队a士兵对部队b的士兵造成的伤害*6/10；部队b的武将实际受到的伤害=部队a士兵对部队b的武将造成的伤害*4/10</t>
    <phoneticPr fontId="3" type="noConversion"/>
  </si>
  <si>
    <t>部队a附加的debuff，会同时生效于部队b的士兵和武将</t>
    <phoneticPr fontId="3" type="noConversion"/>
  </si>
  <si>
    <t>武将和士兵都会优先选择范围内士兵进行攻击，找不到才攻击武将，特殊技能会改变这个规则</t>
    <phoneticPr fontId="3" type="noConversion"/>
  </si>
  <si>
    <t>攻击状态时，士兵模型会按使用宽度的分配比例去寻找指定接受宽度比例的士兵模型或武将</t>
    <phoneticPr fontId="3" type="noConversion"/>
  </si>
  <si>
    <t>未被分配的士兵使用宽度对应的士兵模型，则会在武将附近来回移动</t>
    <phoneticPr fontId="3" type="noConversion"/>
  </si>
  <si>
    <t>行军状态时，每个士兵模型以士兵单位为中心做移动</t>
    <phoneticPr fontId="3" type="noConversion"/>
  </si>
  <si>
    <t>特殊</t>
    <phoneticPr fontId="3" type="noConversion"/>
  </si>
  <si>
    <t>★单位攻击提高</t>
    <phoneticPr fontId="3" type="noConversion"/>
  </si>
  <si>
    <t>★提高小范围的攻击力</t>
    <phoneticPr fontId="3" type="noConversion"/>
  </si>
  <si>
    <t>驻守城池时所在队伍防御增加</t>
    <phoneticPr fontId="3" type="noConversion"/>
  </si>
  <si>
    <t>驻守城池时所在队伍攻击增加</t>
    <phoneticPr fontId="3" type="noConversion"/>
  </si>
  <si>
    <t>驻守野地时所在队伍防御增加</t>
    <phoneticPr fontId="3" type="noConversion"/>
  </si>
  <si>
    <t>所在队伍大地图移速增加</t>
    <phoneticPr fontId="3" type="noConversion"/>
  </si>
  <si>
    <t>驻守野地时所在队伍攻击增加</t>
    <phoneticPr fontId="3" type="noConversion"/>
  </si>
  <si>
    <t>大类</t>
    <phoneticPr fontId="3" type="noConversion"/>
  </si>
  <si>
    <t>器械</t>
    <phoneticPr fontId="3" type="noConversion"/>
  </si>
  <si>
    <t>所在队伍破坏力增加，但大地图移速降低</t>
    <phoneticPr fontId="3" type="noConversion"/>
  </si>
  <si>
    <t xml:space="preserve">
★增加一定的破坏力值
★近战器械额外增加更多的破坏力值</t>
    <phoneticPr fontId="3" type="noConversion"/>
  </si>
  <si>
    <t>☆近战器械受到小型单位伤害减少
★单位生命提高</t>
    <phoneticPr fontId="3" type="noConversion"/>
  </si>
  <si>
    <t>☆远程器械对小型单位伤害增加
★远程器械攻击会无视一定比例的防御</t>
    <phoneticPr fontId="3" type="noConversion"/>
  </si>
  <si>
    <t>攻击方单位因为重新寻找目标或者撤退等触发停止攻击的行为后，该单位对应占用的接受宽度相应还原</t>
    <phoneticPr fontId="3" type="noConversion"/>
  </si>
  <si>
    <t>应该是局外布阵，否则国战没法设置</t>
    <phoneticPr fontId="3" type="noConversion"/>
  </si>
  <si>
    <t xml:space="preserve"> </t>
    <phoneticPr fontId="3" type="noConversion"/>
  </si>
  <si>
    <t>★★折戟：停止移动后的当次攻击会永久降低目标攻击（相同效果无法叠加）</t>
    <phoneticPr fontId="3" type="noConversion"/>
  </si>
  <si>
    <t>公共特性设计</t>
    <phoneticPr fontId="3" type="noConversion"/>
  </si>
  <si>
    <t>具体</t>
    <phoneticPr fontId="3" type="noConversion"/>
  </si>
  <si>
    <t>车兵</t>
    <phoneticPr fontId="3" type="noConversion"/>
  </si>
  <si>
    <t>武将</t>
    <phoneticPr fontId="3" type="noConversion"/>
  </si>
  <si>
    <t>技能规则</t>
    <phoneticPr fontId="3" type="noConversion"/>
  </si>
  <si>
    <t>主动怒气技</t>
    <phoneticPr fontId="3" type="noConversion"/>
  </si>
  <si>
    <t>每个武将有自身专属怒气值，战斗中会根据一定条件发生改变，怒气满后可释放怒气技</t>
    <phoneticPr fontId="3" type="noConversion"/>
  </si>
  <si>
    <t>手动战斗中，怒气技需要手动点击释放，自动战斗下则怒气满立即释放</t>
    <phoneticPr fontId="3" type="noConversion"/>
  </si>
  <si>
    <t>支持同时多个怒气技释放</t>
    <phoneticPr fontId="3" type="noConversion"/>
  </si>
  <si>
    <t>被动特性</t>
    <phoneticPr fontId="3" type="noConversion"/>
  </si>
  <si>
    <t>强化携带士兵的战法，如士兵使用战法时，额外对目标附带眩晕效果</t>
    <phoneticPr fontId="3" type="noConversion"/>
  </si>
  <si>
    <t>强化自身的怒气技</t>
    <phoneticPr fontId="3" type="noConversion"/>
  </si>
  <si>
    <t>指定时机给自身或携带士兵触发效果，如武将自身如果击杀目标时会使携带士兵下次攻击必定触发战法</t>
    <phoneticPr fontId="3" type="noConversion"/>
  </si>
  <si>
    <t>士兵</t>
    <phoneticPr fontId="3" type="noConversion"/>
  </si>
  <si>
    <t>战术</t>
    <phoneticPr fontId="3" type="noConversion"/>
  </si>
  <si>
    <t>改变自动战斗下的行军和索敌方式</t>
    <phoneticPr fontId="3" type="noConversion"/>
  </si>
  <si>
    <t>被动特性</t>
    <phoneticPr fontId="3" type="noConversion"/>
  </si>
  <si>
    <t>指定时机被动增加自身或携带士兵的指定属性，如行军状态下自身生命大于50%时自身和携带士兵的防御提高10%</t>
    <phoneticPr fontId="3" type="noConversion"/>
  </si>
  <si>
    <t>与武将类似</t>
    <phoneticPr fontId="3" type="noConversion"/>
  </si>
  <si>
    <t>触发技</t>
    <phoneticPr fontId="3" type="noConversion"/>
  </si>
  <si>
    <t>怒气值的增减受到武将和携带士兵的影响</t>
    <phoneticPr fontId="3" type="noConversion"/>
  </si>
  <si>
    <t>其他效果</t>
    <phoneticPr fontId="3" type="noConversion"/>
  </si>
  <si>
    <t>怒气增减规则</t>
    <phoneticPr fontId="3" type="noConversion"/>
  </si>
  <si>
    <t>受到技能影响</t>
    <phoneticPr fontId="3" type="noConversion"/>
  </si>
  <si>
    <t>战斗开始初始附加</t>
    <phoneticPr fontId="3" type="noConversion"/>
  </si>
  <si>
    <t>武将每次攻击</t>
    <phoneticPr fontId="3" type="noConversion"/>
  </si>
  <si>
    <t>武将被伤害时根据损失血量占最大生命的比例增加怒气</t>
    <phoneticPr fontId="3" type="noConversion"/>
  </si>
  <si>
    <t>带兵/带兵上限</t>
    <phoneticPr fontId="3" type="noConversion"/>
  </si>
  <si>
    <t>武将携带的士兵被伤害时根据损失兵力占带兵上限的比例增加怒气</t>
    <phoneticPr fontId="3" type="noConversion"/>
  </si>
  <si>
    <t>武将或携带士兵击杀目标时会增加怒气</t>
    <phoneticPr fontId="3" type="noConversion"/>
  </si>
  <si>
    <t>特殊特性设计</t>
    <phoneticPr fontId="3" type="noConversion"/>
  </si>
  <si>
    <t>阶位</t>
    <phoneticPr fontId="3" type="noConversion"/>
  </si>
  <si>
    <t>特殊</t>
    <phoneticPr fontId="3" type="noConversion"/>
  </si>
  <si>
    <t>★★</t>
    <phoneticPr fontId="3" type="noConversion"/>
  </si>
  <si>
    <t>攻击提高</t>
    <phoneticPr fontId="3" type="noConversion"/>
  </si>
  <si>
    <t>★</t>
    <phoneticPr fontId="3" type="noConversion"/>
  </si>
  <si>
    <t>骑兵</t>
    <phoneticPr fontId="3" type="noConversion"/>
  </si>
  <si>
    <t>四马重战车</t>
    <phoneticPr fontId="3" type="noConversion"/>
  </si>
  <si>
    <t>轻甲战车</t>
    <phoneticPr fontId="3" type="noConversion"/>
  </si>
  <si>
    <t>行军状态下，朝向锁定目标并大幅提升移动速度，目标进入攻击范围后切换为攻击状态，同时第一次攻击会造成大量伤害</t>
    <phoneticPr fontId="3" type="noConversion"/>
  </si>
  <si>
    <t>★★单位攻击提高
★★攻击几率造成额外伤害
★对中型单位的伤害提高</t>
    <phoneticPr fontId="3" type="noConversion"/>
  </si>
  <si>
    <t>养成解锁特性</t>
    <phoneticPr fontId="3" type="noConversion"/>
  </si>
  <si>
    <t>1.锁定建筑
2.以上都有</t>
    <phoneticPr fontId="3" type="noConversion"/>
  </si>
  <si>
    <t>自带“反制”</t>
    <phoneticPr fontId="3" type="noConversion"/>
  </si>
  <si>
    <t>★☆</t>
    <phoneticPr fontId="3" type="noConversion"/>
  </si>
  <si>
    <t>重甲骑兵</t>
    <phoneticPr fontId="3" type="noConversion"/>
  </si>
  <si>
    <t>象兵</t>
    <phoneticPr fontId="3" type="noConversion"/>
  </si>
  <si>
    <t>轻骑兵</t>
    <phoneticPr fontId="3" type="noConversion"/>
  </si>
  <si>
    <t>东胡轻骑兵</t>
    <phoneticPr fontId="3" type="noConversion"/>
  </si>
  <si>
    <t>★隐匿：兵力低于50%时部队可接受近战攻击数减少</t>
    <phoneticPr fontId="3" type="noConversion"/>
  </si>
  <si>
    <t>精锐骑兵</t>
    <phoneticPr fontId="3" type="noConversion"/>
  </si>
  <si>
    <t>戟骑兵</t>
    <phoneticPr fontId="3" type="noConversion"/>
  </si>
  <si>
    <t>★★★</t>
    <phoneticPr fontId="3" type="noConversion"/>
  </si>
  <si>
    <t>1.★★每x次普攻触发连砍，造成多次伤害
2.☆行军和排队状态下，伤兵会持续恢复
3.★攻击提高</t>
    <phoneticPr fontId="3" type="noConversion"/>
  </si>
  <si>
    <t>★★</t>
    <phoneticPr fontId="3" type="noConversion"/>
  </si>
  <si>
    <t>1.★可接受近战攻击数额外增加
2.★★每隔x次普攻触发战争践踏，眩晕附近目标
3.★威吓：光环降低范围内攻击
4.■移动速度一定降低，★★生命大幅提高
5.★受到来自小型单位的伤害减少</t>
    <phoneticPr fontId="3" type="noConversion"/>
  </si>
  <si>
    <t>刀兵</t>
    <phoneticPr fontId="3" type="noConversion"/>
  </si>
  <si>
    <t>朴刀兵</t>
    <phoneticPr fontId="3" type="noConversion"/>
  </si>
  <si>
    <t>盾兵</t>
    <phoneticPr fontId="3" type="noConversion"/>
  </si>
  <si>
    <t>重甲武卒</t>
    <phoneticPr fontId="3" type="noConversion"/>
  </si>
  <si>
    <t>技击之士</t>
    <phoneticPr fontId="3" type="noConversion"/>
  </si>
  <si>
    <t>枪兵</t>
    <phoneticPr fontId="3" type="noConversion"/>
  </si>
  <si>
    <t>陷阵死士</t>
    <phoneticPr fontId="3" type="noConversion"/>
  </si>
  <si>
    <t>杀神千人队</t>
    <phoneticPr fontId="3" type="noConversion"/>
  </si>
  <si>
    <t>战斗之士</t>
    <phoneticPr fontId="3" type="noConversion"/>
  </si>
  <si>
    <t>山阵勇士</t>
    <phoneticPr fontId="3" type="noConversion"/>
  </si>
  <si>
    <t>长枪兵</t>
    <phoneticPr fontId="3" type="noConversion"/>
  </si>
  <si>
    <t>大戟士</t>
    <phoneticPr fontId="3" type="noConversion"/>
  </si>
  <si>
    <t>长戟兵</t>
    <phoneticPr fontId="3" type="noConversion"/>
  </si>
  <si>
    <t>弓兵</t>
    <phoneticPr fontId="3" type="noConversion"/>
  </si>
  <si>
    <t>弩兵</t>
    <phoneticPr fontId="3" type="noConversion"/>
  </si>
  <si>
    <t>弓箭兵</t>
    <phoneticPr fontId="3" type="noConversion"/>
  </si>
  <si>
    <t>弩兵</t>
    <phoneticPr fontId="3" type="noConversion"/>
  </si>
  <si>
    <t>胡刀骑士</t>
    <phoneticPr fontId="3" type="noConversion"/>
  </si>
  <si>
    <t>弹石兵</t>
    <phoneticPr fontId="3" type="noConversion"/>
  </si>
  <si>
    <t>精锐枪兵</t>
    <phoneticPr fontId="3" type="noConversion"/>
  </si>
  <si>
    <t>精锐步兵</t>
    <phoneticPr fontId="3" type="noConversion"/>
  </si>
  <si>
    <t>精锐弩兵</t>
    <phoneticPr fontId="3" type="noConversion"/>
  </si>
  <si>
    <t>精锐弓兵</t>
    <phoneticPr fontId="3" type="noConversion"/>
  </si>
  <si>
    <t>★给小范围附加防御，附加值与盾兵防御有关</t>
    <phoneticPr fontId="3" type="noConversion"/>
  </si>
  <si>
    <t>★</t>
  </si>
  <si>
    <r>
      <rPr>
        <sz val="8"/>
        <color theme="1"/>
        <rFont val="宋体"/>
        <family val="3"/>
        <charset val="134"/>
      </rPr>
      <t>★</t>
    </r>
    <r>
      <rPr>
        <sz val="8"/>
        <color theme="1"/>
        <rFont val="宋体"/>
        <family val="2"/>
        <scheme val="minor"/>
      </rPr>
      <t>可接受近战攻击数额外增加</t>
    </r>
    <phoneticPr fontId="3" type="noConversion"/>
  </si>
  <si>
    <t>★★★</t>
  </si>
  <si>
    <t>★★</t>
    <phoneticPr fontId="3" type="noConversion"/>
  </si>
  <si>
    <t>★</t>
    <phoneticPr fontId="3" type="noConversion"/>
  </si>
  <si>
    <t>★★</t>
    <phoneticPr fontId="3" type="noConversion"/>
  </si>
  <si>
    <t>★</t>
    <phoneticPr fontId="3" type="noConversion"/>
  </si>
  <si>
    <t>刀兵</t>
    <phoneticPr fontId="3" type="noConversion"/>
  </si>
  <si>
    <t>★单位防御提高
★单位生命提高
★攻击状态下受到的伤害减少，但移动状态下受到的伤害增加</t>
    <phoneticPr fontId="3" type="noConversion"/>
  </si>
  <si>
    <t>★★★★</t>
    <phoneticPr fontId="3" type="noConversion"/>
  </si>
  <si>
    <t>☆</t>
    <phoneticPr fontId="3" type="noConversion"/>
  </si>
  <si>
    <t>★</t>
    <phoneticPr fontId="3" type="noConversion"/>
  </si>
  <si>
    <t>1.☆自带“反制”效果
2.★☆对中型、大型单位伤害提高
3.★折戟：攻击有一定概率降低目标攻击</t>
    <phoneticPr fontId="3" type="noConversion"/>
  </si>
  <si>
    <t>1.★攻击提高
2.★★越战越勇：兵力低于50%时士兵攻防提高</t>
    <phoneticPr fontId="3" type="noConversion"/>
  </si>
  <si>
    <t>1.可接受近战攻击数额外增加</t>
    <phoneticPr fontId="3" type="noConversion"/>
  </si>
  <si>
    <t>1.★可接受近战攻击数额外增加
2.★★兵力高于75%时防御和策防提高</t>
    <phoneticPr fontId="3" type="noConversion"/>
  </si>
  <si>
    <t>1.★★☆每隔x次普攻触发，给部队（士兵和武将）附加“嗜血”效果，一定时间内大幅提高攻击，但会降低防御和策防
2.★攻击提高</t>
    <phoneticPr fontId="3" type="noConversion"/>
  </si>
  <si>
    <t>☆</t>
    <phoneticPr fontId="3" type="noConversion"/>
  </si>
  <si>
    <t>公子府死士</t>
    <phoneticPr fontId="3" type="noConversion"/>
  </si>
  <si>
    <t>★★★☆</t>
    <phoneticPr fontId="3" type="noConversion"/>
  </si>
  <si>
    <t>实力构成设计</t>
    <phoneticPr fontId="3" type="noConversion"/>
  </si>
  <si>
    <t>分配值</t>
    <phoneticPr fontId="3" type="noConversion"/>
  </si>
  <si>
    <t>类型</t>
    <phoneticPr fontId="3" type="noConversion"/>
  </si>
  <si>
    <t>兵种大类训练效果</t>
    <phoneticPr fontId="3" type="noConversion"/>
  </si>
  <si>
    <t>兵种特殊训练效果</t>
    <phoneticPr fontId="3" type="noConversion"/>
  </si>
  <si>
    <t>国战解锁兵种大类效果</t>
    <phoneticPr fontId="3" type="noConversion"/>
  </si>
  <si>
    <t>国战解锁兵种特殊效果</t>
    <phoneticPr fontId="3" type="noConversion"/>
  </si>
  <si>
    <t>其他说明</t>
    <phoneticPr fontId="3" type="noConversion"/>
  </si>
  <si>
    <t>主要包括肉盾型、战士型两类</t>
    <phoneticPr fontId="3" type="noConversion"/>
  </si>
  <si>
    <t>主要包括战士型、刺客型两类</t>
    <phoneticPr fontId="3" type="noConversion"/>
  </si>
  <si>
    <t>所在队伍负重增加，死亡率降低</t>
    <phoneticPr fontId="3" type="noConversion"/>
  </si>
  <si>
    <t>只有一二阶兵种，应景，且死亡率降低属性还有新手保护的作用</t>
    <phoneticPr fontId="3" type="noConversion"/>
  </si>
  <si>
    <t>基础生命、防御提高，但攻击降低</t>
    <phoneticPr fontId="3" type="noConversion"/>
  </si>
  <si>
    <t>★★★★</t>
    <phoneticPr fontId="3" type="noConversion"/>
  </si>
  <si>
    <t>★☆</t>
    <phoneticPr fontId="3" type="noConversion"/>
  </si>
  <si>
    <t>★</t>
    <phoneticPr fontId="3" type="noConversion"/>
  </si>
  <si>
    <t>☆</t>
    <phoneticPr fontId="3" type="noConversion"/>
  </si>
  <si>
    <t>★★</t>
    <phoneticPr fontId="3" type="noConversion"/>
  </si>
  <si>
    <t>1.★自带“迂回”效果
2.★受到小型单位的伤害减少
3.★★每x次普攻触发“骑射”造成大量伤害，如果目标移动速度低于自身，则额外造成50%伤害
4.★★大幅增强攻击力</t>
    <phoneticPr fontId="3" type="noConversion"/>
  </si>
  <si>
    <t>★★</t>
    <phoneticPr fontId="3" type="noConversion"/>
  </si>
  <si>
    <t>■攻击状态下受到的物理伤害增加</t>
    <phoneticPr fontId="3" type="noConversion"/>
  </si>
  <si>
    <t>1.牺牲策防提高大幅防御，同时会延长自身受到的减益buff时间
2.★★兵力越低，士兵的攻击越高
3.★☆目标兵力或生命越低，对其造成的伤害越高</t>
    <phoneticPr fontId="3" type="noConversion"/>
  </si>
  <si>
    <t>1.★攻击提高</t>
    <phoneticPr fontId="3" type="noConversion"/>
  </si>
  <si>
    <t>1.★攻击提高
2.★兵力高于80%时攻击大幅提高</t>
    <phoneticPr fontId="3" type="noConversion"/>
  </si>
  <si>
    <t>1.★普攻有一定几率造成目标额外伤害★并在一定时间“残废”
2.★折戟：攻击有一定概率降低目标攻击
3.★★兵力高于50%时攻防提高</t>
    <phoneticPr fontId="3" type="noConversion"/>
  </si>
  <si>
    <t>1.攻击提高</t>
    <phoneticPr fontId="3" type="noConversion"/>
  </si>
  <si>
    <t>★</t>
    <phoneticPr fontId="3" type="noConversion"/>
  </si>
  <si>
    <t>☆攻击略微提高、★生命提高</t>
    <phoneticPr fontId="3" type="noConversion"/>
  </si>
  <si>
    <t>★★★</t>
    <phoneticPr fontId="3" type="noConversion"/>
  </si>
  <si>
    <t>1.★攻击提高</t>
    <phoneticPr fontId="3" type="noConversion"/>
  </si>
  <si>
    <t>1.★★大幅增加破坏力
2.★每x次普攻触发“散石"，造成一定伤害，如果目标为小型单位，则造成更多伤害</t>
    <phoneticPr fontId="3" type="noConversion"/>
  </si>
  <si>
    <t>1.★攻击提高
2.★★每x次普攻触发"乱射",造成范围伤害，当前伤害无视距离</t>
    <phoneticPr fontId="3" type="noConversion"/>
  </si>
  <si>
    <t>重装弓弩手</t>
    <phoneticPr fontId="3" type="noConversion"/>
  </si>
  <si>
    <t>1.★★★每次可同时攻击两个目标（可集中），一个弓射针对生命或兵力最低的目标，一个弩射针对最近的目标
2.★火力压制：受到攻击的目标有一定几率在一定时间内略微降低攻防
3.★伤害不受距离影响</t>
    <phoneticPr fontId="3" type="noConversion"/>
  </si>
  <si>
    <t>1.★穿甲：攻击无视一部分防御</t>
    <phoneticPr fontId="3" type="noConversion"/>
  </si>
  <si>
    <t>★</t>
    <phoneticPr fontId="3" type="noConversion"/>
  </si>
  <si>
    <t>★★★</t>
    <phoneticPr fontId="3" type="noConversion"/>
  </si>
  <si>
    <t>1.★对大型单位伤害额外增加
2.★★普攻几率触发“强弩"，当次伤害额外无视一部分防御</t>
    <phoneticPr fontId="3" type="noConversion"/>
  </si>
  <si>
    <t>锐士（重装战弩手）</t>
    <phoneticPr fontId="3" type="noConversion"/>
  </si>
  <si>
    <t>击刹</t>
    <phoneticPr fontId="3" type="noConversion"/>
  </si>
  <si>
    <t>★攻击一定几率降低防御（相同效果可叠加）</t>
    <phoneticPr fontId="3" type="noConversion"/>
  </si>
  <si>
    <t>1.★★攻击速度缓慢，但每次攻击伤害巨大
2.★普攻几率造成“穿刺”效果，对目标身后的单位造成伤害
3.★单位攻击提高
4.★单位生命提高</t>
    <phoneticPr fontId="3" type="noConversion"/>
  </si>
  <si>
    <t>？？</t>
    <phoneticPr fontId="3" type="noConversion"/>
  </si>
  <si>
    <t>投石车</t>
    <phoneticPr fontId="3" type="noConversion"/>
  </si>
  <si>
    <t>冲车</t>
    <phoneticPr fontId="3" type="noConversion"/>
  </si>
  <si>
    <t>井岚</t>
    <phoneticPr fontId="3" type="noConversion"/>
  </si>
  <si>
    <t>巨弩车</t>
    <phoneticPr fontId="3" type="noConversion"/>
  </si>
  <si>
    <t>战鼓</t>
    <phoneticPr fontId="3" type="noConversion"/>
  </si>
  <si>
    <t>床弩</t>
    <phoneticPr fontId="3" type="noConversion"/>
  </si>
  <si>
    <t>轒辒（犀车）</t>
    <phoneticPr fontId="3" type="noConversion"/>
  </si>
  <si>
    <t>1.★★优先锁定目标部队武将进行攻击，同时对武将的伤害增加，击杀武将后会重新选择其他部队的武将攻击
2.★当自身一定范围内存在友方部队时，自身和部队的武将可接受近战攻击数为0</t>
    <phoneticPr fontId="3" type="noConversion"/>
  </si>
  <si>
    <t>0.1</t>
    <phoneticPr fontId="3" type="noConversion"/>
  </si>
  <si>
    <t>增加兵种设计</t>
    <phoneticPr fontId="3" type="noConversion"/>
  </si>
  <si>
    <t>1.☆“反制"效果大幅强化，☆并可使”冲锋“的目标在一定时间内"残废"，降低攻速
2.★折戟：攻击有一定概率降低目标攻击
3.★兵力高于80%时攻防略微提高</t>
    <phoneticPr fontId="3" type="noConversion"/>
  </si>
  <si>
    <t>近战武将携带远程士兵问题</t>
    <phoneticPr fontId="3" type="noConversion"/>
  </si>
  <si>
    <t>武将和士兵单独切割状态</t>
    <phoneticPr fontId="3" type="noConversion"/>
  </si>
  <si>
    <t>排队状态下被傻傻攻击的问题，不会存在！！</t>
    <phoneticPr fontId="3" type="noConversion"/>
  </si>
  <si>
    <t>武将和士兵移速不一的问题</t>
    <phoneticPr fontId="3" type="noConversion"/>
  </si>
  <si>
    <t>发生改变目标时，优先选择最近的且正在攻击自己的部队</t>
    <phoneticPr fontId="3" type="noConversion"/>
  </si>
  <si>
    <t>只有当武将已经锁定目标开展攻击行为时近战士兵才会触发攻击ai，远程士兵则无视这个规则</t>
    <phoneticPr fontId="3" type="noConversion"/>
  </si>
  <si>
    <t>部队下的武将和士兵有独立的行军状态、攻击状态和排队状态</t>
    <phoneticPr fontId="3" type="noConversion"/>
  </si>
  <si>
    <t>行军状态下，单位会锁定一个目标或方向移动</t>
    <phoneticPr fontId="3" type="noConversion"/>
  </si>
  <si>
    <t>被锁定的目标达到可接受宽度上限时，会重新选择其他目标</t>
    <phoneticPr fontId="3" type="noConversion"/>
  </si>
  <si>
    <t>单位距离</t>
    <phoneticPr fontId="3" type="noConversion"/>
  </si>
  <si>
    <t>指两个单位（武将或士兵）之间的距离</t>
    <phoneticPr fontId="3" type="noConversion"/>
  </si>
  <si>
    <t>每个部队下的单位会有一个独立的攻击范围，用于指导攻击目标</t>
    <phoneticPr fontId="3" type="noConversion"/>
  </si>
  <si>
    <t>单位攻击范围</t>
    <phoneticPr fontId="3" type="noConversion"/>
  </si>
  <si>
    <t>部队索敌范围</t>
    <phoneticPr fontId="3" type="noConversion"/>
  </si>
  <si>
    <t>单位通过一些规则会即时生成一个锁定的目标单位或方向，以此为基点开展行走和攻击的行为</t>
    <phoneticPr fontId="3" type="noConversion"/>
  </si>
  <si>
    <t>攻击状态：单位已经接近锁定目标并开始进行正常攻击</t>
    <phoneticPr fontId="3" type="noConversion"/>
  </si>
  <si>
    <t>近战武将会默认无法攻击已经达到可接受宽度上限的单位，需要重新寻找其他单位进行攻击</t>
    <phoneticPr fontId="3" type="noConversion"/>
  </si>
  <si>
    <t>1.★攻击提高
2.★☆近战单位，但具备一定的远程攻击能力，当近战范围内没有目标时会在移动过程中并行发动远程攻击，额外获得伤害提升效果
3.☆兵力低于40%时，会自动触发“迂回”效果</t>
    <phoneticPr fontId="3" type="noConversion"/>
  </si>
  <si>
    <t>★</t>
    <phoneticPr fontId="3" type="noConversion"/>
  </si>
  <si>
    <t>★★★☆</t>
    <phoneticPr fontId="3" type="noConversion"/>
  </si>
  <si>
    <t>1.★★★★☆混合兵种，同时享受刀兵和枪兵的训练效果（分级别，如何分？？）
2.★☆不被任何兵种克制</t>
    <phoneticPr fontId="3" type="noConversion"/>
  </si>
  <si>
    <t>1.★攻击时会几率恢复相当于25%造成伤害的血量对应的兵力；★击杀目标会额外恢复自身兵力
2.★攻击提高
3.★★每次攻击附加额外伤害；★如果目标兵力或生命低于50%则额外伤害翻倍</t>
    <phoneticPr fontId="3" type="noConversion"/>
  </si>
  <si>
    <t>★☆</t>
    <phoneticPr fontId="3" type="noConversion"/>
  </si>
  <si>
    <t>1.★士兵兵力高于50%时，攻击提升；★☆士兵兵力低于50%时，防御和策防提升
2.☆士兵致死率降低25%</t>
    <phoneticPr fontId="3" type="noConversion"/>
  </si>
  <si>
    <t>1.★★可接受近战攻击数额外大量增加
2.★生命提高
3.★★反弹一部分物理伤害</t>
    <phoneticPr fontId="3" type="noConversion"/>
  </si>
  <si>
    <t>.★★★★</t>
    <phoneticPr fontId="3" type="noConversion"/>
  </si>
  <si>
    <t>1.多队伍布阵的切换问题</t>
    <phoneticPr fontId="3" type="noConversion"/>
  </si>
  <si>
    <t>2.主动使用技能时，未接近目标的问题</t>
    <phoneticPr fontId="3" type="noConversion"/>
  </si>
  <si>
    <t>3.全局技能的使用规则做变化</t>
    <phoneticPr fontId="3" type="noConversion"/>
  </si>
  <si>
    <t>武将</t>
    <phoneticPr fontId="3" type="noConversion"/>
  </si>
  <si>
    <t>怒气技能</t>
    <phoneticPr fontId="3" type="noConversion"/>
  </si>
  <si>
    <t>升星</t>
    <phoneticPr fontId="3" type="noConversion"/>
  </si>
  <si>
    <t>士兵</t>
    <phoneticPr fontId="3" type="noConversion"/>
  </si>
  <si>
    <t>特殊特性1</t>
    <phoneticPr fontId="3" type="noConversion"/>
  </si>
  <si>
    <t>兵阶替换</t>
    <phoneticPr fontId="3" type="noConversion"/>
  </si>
  <si>
    <t>武将特性1</t>
    <phoneticPr fontId="3" type="noConversion"/>
  </si>
  <si>
    <t>进阶</t>
    <phoneticPr fontId="3" type="noConversion"/>
  </si>
  <si>
    <t>特殊特性2</t>
  </si>
  <si>
    <t>高阶兵种附加</t>
    <phoneticPr fontId="3" type="noConversion"/>
  </si>
  <si>
    <t>武将特性2</t>
  </si>
  <si>
    <t>基础特性1</t>
    <phoneticPr fontId="3" type="noConversion"/>
  </si>
  <si>
    <t>训练所</t>
    <phoneticPr fontId="3" type="noConversion"/>
  </si>
  <si>
    <t>兵种大类的特性</t>
    <phoneticPr fontId="3" type="noConversion"/>
  </si>
  <si>
    <t>diy技能1</t>
    <phoneticPr fontId="3" type="noConversion"/>
  </si>
  <si>
    <t>基础特性2</t>
  </si>
  <si>
    <t>diy技能2</t>
  </si>
  <si>
    <t>基础特性3</t>
  </si>
  <si>
    <t>diy技能3</t>
  </si>
  <si>
    <t>专属属性</t>
    <phoneticPr fontId="3" type="noConversion"/>
  </si>
  <si>
    <t>diy专属属性</t>
    <phoneticPr fontId="3" type="noConversion"/>
  </si>
  <si>
    <t>饰品</t>
    <phoneticPr fontId="3" type="noConversion"/>
  </si>
  <si>
    <t>一般属性</t>
    <phoneticPr fontId="3" type="noConversion"/>
  </si>
  <si>
    <t>diy一般属性</t>
    <phoneticPr fontId="3" type="noConversion"/>
  </si>
  <si>
    <t>装备套装</t>
    <phoneticPr fontId="3" type="noConversion"/>
  </si>
  <si>
    <t>实力构成</t>
    <phoneticPr fontId="3" type="noConversion"/>
  </si>
  <si>
    <t>流派</t>
    <phoneticPr fontId="3" type="noConversion"/>
  </si>
  <si>
    <t>技能罗列</t>
    <phoneticPr fontId="3" type="noConversion"/>
  </si>
  <si>
    <r>
      <t xml:space="preserve">★★单位攻击提高
★爆头：攻击时几率额外造成伤害
★对大型单位的伤害增加
</t>
    </r>
    <r>
      <rPr>
        <sz val="8"/>
        <color theme="1"/>
        <rFont val="宋体"/>
        <family val="3"/>
        <charset val="134"/>
      </rPr>
      <t/>
    </r>
    <phoneticPr fontId="3" type="noConversion"/>
  </si>
  <si>
    <t>★★单位攻击提高
★对小型单位的伤害增加
★密集火力：对兵力低于自身的士兵单位造成更多伤害</t>
    <phoneticPr fontId="3" type="noConversion"/>
  </si>
  <si>
    <t>享受范围增益和保护，但惧怕aoe和被冲开</t>
    <phoneticPr fontId="3" type="noConversion"/>
  </si>
  <si>
    <t>移动速度快的好处？？拉开战场距离，孤军奋战时有属性加成</t>
    <phoneticPr fontId="3" type="noConversion"/>
  </si>
  <si>
    <t>密集布阵</t>
    <phoneticPr fontId="3" type="noConversion"/>
  </si>
  <si>
    <t>松散布阵</t>
    <phoneticPr fontId="3" type="noConversion"/>
  </si>
  <si>
    <t>移速流</t>
    <phoneticPr fontId="3" type="noConversion"/>
  </si>
  <si>
    <t>协作流</t>
    <phoneticPr fontId="3" type="noConversion"/>
  </si>
  <si>
    <t>交错布阵</t>
    <phoneticPr fontId="3" type="noConversion"/>
  </si>
  <si>
    <t>4.索敌移动规则</t>
    <phoneticPr fontId="3" type="noConversion"/>
  </si>
  <si>
    <t>维度1</t>
    <phoneticPr fontId="3" type="noConversion"/>
  </si>
  <si>
    <t>维度2</t>
  </si>
  <si>
    <t>aoe</t>
    <phoneticPr fontId="3" type="noConversion"/>
  </si>
  <si>
    <t>刺杀</t>
    <phoneticPr fontId="3" type="noConversion"/>
  </si>
  <si>
    <t>以武将aoe策略伤害为主，附带减益为辅</t>
    <phoneticPr fontId="3" type="noConversion"/>
  </si>
  <si>
    <t>以武将单体物理伤害为主，附带减益为辅</t>
    <phoneticPr fontId="3" type="noConversion"/>
  </si>
  <si>
    <t>近战士兵在武将为中心的攻击范围内寻找未达到可接受宽度的单位，如果不存在，则无法攻击；一旦锁定目标，则只会攻击到该目标对应部队下的武将和士兵，不会攻击其他部队</t>
    <phoneticPr fontId="3" type="noConversion"/>
  </si>
  <si>
    <t>装备/进阶</t>
    <phoneticPr fontId="3" type="noConversion"/>
  </si>
  <si>
    <t>战术强化</t>
    <phoneticPr fontId="3" type="noConversion"/>
  </si>
  <si>
    <t>进阶</t>
    <phoneticPr fontId="3" type="noConversion"/>
  </si>
  <si>
    <t>升星/升级</t>
    <phoneticPr fontId="3" type="noConversion"/>
  </si>
  <si>
    <t>★★★★★</t>
    <phoneticPr fontId="3" type="noConversion"/>
  </si>
  <si>
    <t>1.★☆兵力在100%时，攻击大幅提高
2.★★每x次普攻触发“劲弩”，造成伤害并☆大幅击退目标（距离越近击退效果越好），同时一定时间内降低移动速度
3.★单位攻击提高
4.★穿甲：攻击无视一部分防御</t>
    <phoneticPr fontId="3" type="noConversion"/>
  </si>
  <si>
    <t>如骑兵优先锁定正前目标，不存在，则锁定最近两侧最远目标</t>
    <phoneticPr fontId="3" type="noConversion"/>
  </si>
  <si>
    <t>战斗中带操作的部分包括：操作部队移动、操作兵法使用</t>
    <phoneticPr fontId="3" type="noConversion"/>
  </si>
  <si>
    <t>战斗中武将的技能释放为触发方式，不能主动使用</t>
    <phoneticPr fontId="3" type="noConversion"/>
  </si>
  <si>
    <t>维度3</t>
    <phoneticPr fontId="3" type="noConversion"/>
  </si>
  <si>
    <t>统御</t>
    <phoneticPr fontId="3" type="noConversion"/>
  </si>
  <si>
    <t>勇武</t>
    <phoneticPr fontId="3" type="noConversion"/>
  </si>
  <si>
    <t>智略</t>
    <phoneticPr fontId="3" type="noConversion"/>
  </si>
  <si>
    <t>士气为全局？？？？</t>
    <phoneticPr fontId="3" type="noConversion"/>
  </si>
  <si>
    <t>士气影响</t>
    <phoneticPr fontId="3" type="noConversion"/>
  </si>
  <si>
    <t>士气低落</t>
    <phoneticPr fontId="3" type="noConversion"/>
  </si>
  <si>
    <t>小于-25大于-50</t>
    <phoneticPr fontId="3" type="noConversion"/>
  </si>
  <si>
    <t>该状态下无法释放战法，受到的减益和控制时间会延长</t>
    <phoneticPr fontId="3" type="noConversion"/>
  </si>
  <si>
    <t>士气崩溃</t>
    <phoneticPr fontId="3" type="noConversion"/>
  </si>
  <si>
    <t>小于-50</t>
    <phoneticPr fontId="3" type="noConversion"/>
  </si>
  <si>
    <t>士气大振</t>
    <phoneticPr fontId="3" type="noConversion"/>
  </si>
  <si>
    <t>大于25小于50</t>
    <phoneticPr fontId="3" type="noConversion"/>
  </si>
  <si>
    <t>该状态下兵种克制效果加大</t>
    <phoneticPr fontId="3" type="noConversion"/>
  </si>
  <si>
    <t>士气高昂</t>
    <phoneticPr fontId="3" type="noConversion"/>
  </si>
  <si>
    <t>大于50</t>
    <phoneticPr fontId="3" type="noConversion"/>
  </si>
  <si>
    <t>该状态下兵种克制效果加大，同时压制自身受到的减益和控制效果</t>
    <phoneticPr fontId="3" type="noConversion"/>
  </si>
  <si>
    <t>该状态下不会进行攻击，会朝一个方向撤退</t>
    <phoneticPr fontId="3" type="noConversion"/>
  </si>
  <si>
    <t>士气如何改变</t>
    <phoneticPr fontId="3" type="noConversion"/>
  </si>
  <si>
    <t>方案1</t>
    <phoneticPr fontId="3" type="noConversion"/>
  </si>
  <si>
    <t>方案2</t>
    <phoneticPr fontId="3" type="noConversion"/>
  </si>
  <si>
    <t>士气绑定单个部队</t>
    <phoneticPr fontId="3" type="noConversion"/>
  </si>
  <si>
    <t>士气如何改变</t>
    <phoneticPr fontId="3" type="noConversion"/>
  </si>
  <si>
    <t>士气影响</t>
    <phoneticPr fontId="3" type="noConversion"/>
  </si>
  <si>
    <t>自然丢失因素</t>
    <phoneticPr fontId="3" type="noConversion"/>
  </si>
  <si>
    <t>自然恢复因素</t>
    <phoneticPr fontId="3" type="noConversion"/>
  </si>
  <si>
    <t>第2次士气低落</t>
  </si>
  <si>
    <t>预估每场每个部队平均触发两次，一次发生在开场时的反馈，一次发生在胶着时的反馈</t>
    <phoneticPr fontId="3" type="noConversion"/>
  </si>
  <si>
    <t>第1次士气低落</t>
    <phoneticPr fontId="3" type="noConversion"/>
  </si>
  <si>
    <t>处于被“包围”状态，士气降低2格</t>
    <phoneticPr fontId="3" type="noConversion"/>
  </si>
  <si>
    <t>阶段直接伤害</t>
    <phoneticPr fontId="3" type="noConversion"/>
  </si>
  <si>
    <t>阶段士气伤害</t>
    <phoneticPr fontId="3" type="noConversion"/>
  </si>
  <si>
    <t>士气持续时长</t>
    <phoneticPr fontId="3" type="noConversion"/>
  </si>
  <si>
    <t>剩余战斗</t>
    <phoneticPr fontId="3" type="noConversion"/>
  </si>
  <si>
    <t>每秒直接伤害</t>
    <phoneticPr fontId="3" type="noConversion"/>
  </si>
  <si>
    <t>以上是线性战斗的数值预期，在伤害衰减模型下需要重构</t>
    <phoneticPr fontId="3" type="noConversion"/>
  </si>
  <si>
    <t>时间节点</t>
    <phoneticPr fontId="3" type="noConversion"/>
  </si>
  <si>
    <t>士兵单位士气降低至0格时，会在10秒内进入“士气低落”状态，状态下无法增减士气且每2秒丢失4%兵力</t>
    <phoneticPr fontId="3" type="noConversion"/>
  </si>
  <si>
    <t>对应武将死亡时，士气和士气上限同时降低2格</t>
    <phoneticPr fontId="3" type="noConversion"/>
  </si>
  <si>
    <t>其他因素</t>
    <phoneticPr fontId="3" type="noConversion"/>
  </si>
  <si>
    <t>技能buff影响等，区分为临时/永久的降低/恢复士气</t>
    <phoneticPr fontId="3" type="noConversion"/>
  </si>
  <si>
    <r>
      <t>初始怒气为2格，上限为4格</t>
    </r>
    <r>
      <rPr>
        <sz val="9"/>
        <color rgb="FFFF0000"/>
        <rFont val="宋体"/>
        <family val="3"/>
        <charset val="134"/>
        <scheme val="minor"/>
      </rPr>
      <t>（伤害衰减模型相对干净，初始和上限都可以是4格）</t>
    </r>
    <phoneticPr fontId="3" type="noConversion"/>
  </si>
  <si>
    <t>“包围”状态解除时，“包围”状态影响的士气改变恢复</t>
    <phoneticPr fontId="3" type="noConversion"/>
  </si>
  <si>
    <t>击杀目标后，士气恢复2格</t>
    <phoneticPr fontId="3" type="noConversion"/>
  </si>
  <si>
    <t>大方向</t>
    <phoneticPr fontId="3" type="noConversion"/>
  </si>
  <si>
    <t>缺少将兵分离时士气的数值可行性验证</t>
    <phoneticPr fontId="3" type="noConversion"/>
  </si>
  <si>
    <t>士气始终是持续减少状态，玩家的策略核心是如何加速并前置触发士气衰落</t>
    <phoneticPr fontId="3" type="noConversion"/>
  </si>
  <si>
    <t>士兵承受伤害比率</t>
    <phoneticPr fontId="3" type="noConversion"/>
  </si>
  <si>
    <t>士兵默认承受伤害比率</t>
    <phoneticPr fontId="3" type="noConversion"/>
  </si>
  <si>
    <t>常规战斗下，士兵死亡节点在40s，将领死亡节点在60s</t>
    <phoneticPr fontId="3" type="noConversion"/>
  </si>
  <si>
    <t>保护型</t>
    <phoneticPr fontId="3" type="noConversion"/>
  </si>
  <si>
    <t>一般型</t>
    <phoneticPr fontId="3" type="noConversion"/>
  </si>
  <si>
    <t>隐匿型</t>
    <phoneticPr fontId="3" type="noConversion"/>
  </si>
  <si>
    <t>输出</t>
    <phoneticPr fontId="3" type="noConversion"/>
  </si>
  <si>
    <t>生存</t>
    <phoneticPr fontId="3" type="noConversion"/>
  </si>
  <si>
    <t>数量</t>
    <phoneticPr fontId="3" type="noConversion"/>
  </si>
  <si>
    <t>近战武将</t>
    <phoneticPr fontId="3" type="noConversion"/>
  </si>
  <si>
    <t>近战士兵</t>
    <phoneticPr fontId="3" type="noConversion"/>
  </si>
  <si>
    <t>远程武将</t>
    <phoneticPr fontId="3" type="noConversion"/>
  </si>
  <si>
    <t>远程士兵</t>
    <phoneticPr fontId="3" type="noConversion"/>
  </si>
  <si>
    <t>肉搏能量</t>
    <phoneticPr fontId="3" type="noConversion"/>
  </si>
  <si>
    <t>远程能量1</t>
    <phoneticPr fontId="3" type="noConversion"/>
  </si>
  <si>
    <t>远程能量2</t>
    <phoneticPr fontId="3" type="noConversion"/>
  </si>
  <si>
    <t>武将实力</t>
    <phoneticPr fontId="3" type="noConversion"/>
  </si>
  <si>
    <t>士兵实力</t>
    <phoneticPr fontId="3" type="noConversion"/>
  </si>
  <si>
    <t>总计实力</t>
    <phoneticPr fontId="3" type="noConversion"/>
  </si>
  <si>
    <t>其他说明</t>
    <phoneticPr fontId="3" type="noConversion"/>
  </si>
  <si>
    <t>为了避免即时战斗的策略认知过于复杂的问题，需要强行设定如下规则</t>
    <phoneticPr fontId="3" type="noConversion"/>
  </si>
  <si>
    <t>时机选择</t>
    <phoneticPr fontId="3" type="noConversion"/>
  </si>
  <si>
    <t>所有的技能都是按这些指定时机去对应，不能发散</t>
    <phoneticPr fontId="3" type="noConversion"/>
  </si>
  <si>
    <t>特殊技能枚举</t>
    <phoneticPr fontId="3" type="noConversion"/>
  </si>
  <si>
    <t>引导技能：需要自身蓄力一段时间才能释放，蓄力期间可被打断</t>
    <phoneticPr fontId="3" type="noConversion"/>
  </si>
  <si>
    <t>前置/后置技能：在判定自身使用指定技能前/后会自动触发使用</t>
    <phoneticPr fontId="3" type="noConversion"/>
  </si>
  <si>
    <t>反击技能：在判定受到符合条件的技能作用前/后会自动触发使用</t>
    <phoneticPr fontId="3" type="noConversion"/>
  </si>
  <si>
    <t>开场</t>
    <phoneticPr fontId="3" type="noConversion"/>
  </si>
  <si>
    <t>胶着</t>
    <phoneticPr fontId="3" type="noConversion"/>
  </si>
  <si>
    <t>收割</t>
    <phoneticPr fontId="3" type="noConversion"/>
  </si>
  <si>
    <t>将兵分离下，突破的口子在于士兵阵亡，收割主要针对武将</t>
    <phoneticPr fontId="3" type="noConversion"/>
  </si>
  <si>
    <t>本规则适用于强化战场验证环节，如果游戏本身集中于长时间的养成迭代体验或者长时间的地图玩法，请无视</t>
    <phoneticPr fontId="3" type="noConversion"/>
  </si>
  <si>
    <t>受击目标选择</t>
    <phoneticPr fontId="3" type="noConversion"/>
  </si>
  <si>
    <t>技能类型定义</t>
    <phoneticPr fontId="3" type="noConversion"/>
  </si>
  <si>
    <t>时机内持续/触发</t>
    <phoneticPr fontId="3" type="noConversion"/>
  </si>
  <si>
    <t>时机内引导</t>
    <phoneticPr fontId="3" type="noConversion"/>
  </si>
  <si>
    <t>控制当前时机</t>
    <phoneticPr fontId="3" type="noConversion"/>
  </si>
  <si>
    <t>特性：孤军+切割</t>
    <phoneticPr fontId="3" type="noConversion"/>
  </si>
  <si>
    <t>特性：切割+包围</t>
    <phoneticPr fontId="3" type="noConversion"/>
  </si>
  <si>
    <t>特性：保护+集火</t>
    <phoneticPr fontId="3" type="noConversion"/>
  </si>
  <si>
    <t xml:space="preserve">
★★停止移动后的当次攻击会额外对目标造成相当于目标5%当前兵力或生命的伤害（部分单位免疫此效果）</t>
    <phoneticPr fontId="3" type="noConversion"/>
  </si>
  <si>
    <t>★★对小型单位的伤害提高
■对大型单位的伤害减少
★★单位攻击提高</t>
    <phoneticPr fontId="3" type="noConversion"/>
  </si>
  <si>
    <t>何为“包围”状态？？？？同一个部队受到来自不同移动速度的士兵部队攻击且受击宽度饱和时会处于“包围”状态</t>
    <phoneticPr fontId="3" type="noConversion"/>
  </si>
  <si>
    <t>玩家</t>
    <phoneticPr fontId="3" type="noConversion"/>
  </si>
  <si>
    <t>增设玩家技能，需要拥有指定技能的武将上阵才能激活</t>
    <phoneticPr fontId="3" type="noConversion"/>
  </si>
  <si>
    <t>自动战斗下玩家技能的释放逻辑以激活当前技能的武将为中心</t>
    <phoneticPr fontId="3" type="noConversion"/>
  </si>
  <si>
    <t>战场时机严格区分为开场、一轮突破、胶着、二轮突破、收割</t>
    <phoneticPr fontId="3" type="noConversion"/>
  </si>
  <si>
    <t>一轮突破</t>
    <phoneticPr fontId="3" type="noConversion"/>
  </si>
  <si>
    <t>二轮突破</t>
    <phoneticPr fontId="3" type="noConversion"/>
  </si>
  <si>
    <t>接触战斗时的一小段时间</t>
    <phoneticPr fontId="3" type="noConversion"/>
  </si>
  <si>
    <t>过渡</t>
    <phoneticPr fontId="3" type="noConversion"/>
  </si>
  <si>
    <t>开始大量产生阵亡，战局明显化</t>
    <phoneticPr fontId="3" type="noConversion"/>
  </si>
  <si>
    <t>结尾</t>
    <phoneticPr fontId="3" type="noConversion"/>
  </si>
  <si>
    <t>士气节点1</t>
    <phoneticPr fontId="3" type="noConversion"/>
  </si>
  <si>
    <t>士气节点2</t>
    <phoneticPr fontId="3" type="noConversion"/>
  </si>
  <si>
    <t>主要是密集交战点附近产生少数部队阵亡</t>
    <phoneticPr fontId="3" type="noConversion"/>
  </si>
  <si>
    <t>生命</t>
    <phoneticPr fontId="3" type="noConversion"/>
  </si>
  <si>
    <t>攻击</t>
    <phoneticPr fontId="3" type="noConversion"/>
  </si>
  <si>
    <r>
      <t>每丢失4%兵力，士气降低1格</t>
    </r>
    <r>
      <rPr>
        <sz val="9"/>
        <color rgb="FFFF0000"/>
        <rFont val="宋体"/>
        <family val="3"/>
        <charset val="134"/>
        <scheme val="minor"/>
      </rPr>
      <t/>
    </r>
    <phoneticPr fontId="3" type="noConversion"/>
  </si>
  <si>
    <t>魔法值限制+公共cd+pvp公共cd放大+技能附带增加魔法值上限</t>
    <phoneticPr fontId="3" type="noConversion"/>
  </si>
  <si>
    <t>自带绕开己方目标的“冲锋”，过程中会撞开附近的敌方目标</t>
    <phoneticPr fontId="3" type="noConversion"/>
  </si>
  <si>
    <t>自带绕开己方目标的“冲锋”，过程中会撞开附近的敌方目标</t>
    <phoneticPr fontId="3" type="noConversion"/>
  </si>
  <si>
    <t>龟缩流</t>
    <phoneticPr fontId="3" type="noConversion"/>
  </si>
  <si>
    <t>“士气低落”状态解除时，士气恢复满</t>
    <phoneticPr fontId="3" type="noConversion"/>
  </si>
  <si>
    <t>指挥战术</t>
    <phoneticPr fontId="3" type="noConversion"/>
  </si>
  <si>
    <t>骑兵类</t>
    <phoneticPr fontId="3" type="noConversion"/>
  </si>
  <si>
    <t>升级提高效果加成</t>
    <phoneticPr fontId="3" type="noConversion"/>
  </si>
  <si>
    <t>携带骑兵、车兵部队时，所携带的部队会使被克制的受击单位士气降低效果提高</t>
    <phoneticPr fontId="3" type="noConversion"/>
  </si>
  <si>
    <t>升级提高伤害率</t>
    <phoneticPr fontId="3" type="noConversion"/>
  </si>
  <si>
    <t>升级提高检索范围</t>
    <phoneticPr fontId="3" type="noConversion"/>
  </si>
  <si>
    <t>升级提高移动速度和伤害率</t>
    <phoneticPr fontId="3" type="noConversion"/>
  </si>
  <si>
    <t>升级提高伤害率和士气降低值</t>
    <phoneticPr fontId="3" type="noConversion"/>
  </si>
  <si>
    <t>步兵类</t>
    <phoneticPr fontId="3" type="noConversion"/>
  </si>
  <si>
    <t>升级提高buff持续时间和免伤效果</t>
    <phoneticPr fontId="3" type="noConversion"/>
  </si>
  <si>
    <t>升级提高检索范围和攻击加成</t>
    <phoneticPr fontId="3" type="noConversion"/>
  </si>
  <si>
    <t>升级提高攻击加成</t>
    <phoneticPr fontId="3" type="noConversion"/>
  </si>
  <si>
    <t>升级提高嘲讽范围和降低冷却</t>
    <phoneticPr fontId="3" type="noConversion"/>
  </si>
  <si>
    <t>弓兵类</t>
    <phoneticPr fontId="3" type="noConversion"/>
  </si>
  <si>
    <t>升级提高攻击加成和检索距离</t>
    <phoneticPr fontId="3" type="noConversion"/>
  </si>
  <si>
    <t>器械类</t>
    <phoneticPr fontId="3" type="noConversion"/>
  </si>
  <si>
    <t>升级提高攻城伤害</t>
    <phoneticPr fontId="3" type="noConversion"/>
  </si>
  <si>
    <t>谋略战术</t>
    <phoneticPr fontId="3" type="noConversion"/>
  </si>
  <si>
    <t>携带骑兵、车兵部队时，连携部队提升移动速度进行“冲锋”，并对冲击后的目标造成一定武力伤害</t>
    <phoneticPr fontId="3" type="noConversion"/>
  </si>
  <si>
    <t>携带骑兵、车兵部队时，每隔x秒会自动改变目标，优先锁定一定范围内剩余受击上限最低的目标（更易触发“包围”效果）</t>
    <phoneticPr fontId="3" type="noConversion"/>
  </si>
  <si>
    <t>携带车兵部队时，连携部队提升移动速度并进行“冲锋”，对冲击后的目标造成大量武力伤害</t>
    <phoneticPr fontId="3" type="noConversion"/>
  </si>
  <si>
    <t>携带枪兵部队时，自身或部队受到“冲锋”冲击都会触发“反制”效果，抵消当次冲击带来的影响并反向造成一定武力伤害</t>
    <phoneticPr fontId="3" type="noConversion"/>
  </si>
  <si>
    <t>携带冲车、投石车时，会连携部队优先锁定建筑进行攻击，同时提升攻城伤害</t>
    <phoneticPr fontId="3" type="noConversion"/>
  </si>
  <si>
    <t>携带井岚时，会使自身一定范围内敌方“伏击”、“隐匿”等状态无效</t>
    <phoneticPr fontId="3" type="noConversion"/>
  </si>
  <si>
    <t>携带弓兵部队时，自动状态下会连携部队移动到最近的“森林”地形，并在x秒内进入伏击状态（攻击提高，敌方单位超过一定距离则无法锁定并强制改变目标）</t>
    <phoneticPr fontId="3" type="noConversion"/>
  </si>
  <si>
    <t>特性</t>
    <phoneticPr fontId="3" type="noConversion"/>
  </si>
  <si>
    <t>升级提高乱射伤害</t>
    <phoneticPr fontId="3" type="noConversion"/>
  </si>
  <si>
    <t>携带弓兵部队时，连携部队的普通攻击更改为乱射（每次攻击会随机锁定一定范围内的目标）</t>
    <phoneticPr fontId="3" type="noConversion"/>
  </si>
  <si>
    <t>升级提高射击伤害</t>
    <phoneticPr fontId="3" type="noConversion"/>
  </si>
  <si>
    <t>升级提高连携部队射程</t>
    <phoneticPr fontId="3" type="noConversion"/>
  </si>
  <si>
    <t>携带弓兵、弩兵部队时，连携部队未受到攻击时会保持与目标的距离（以最大射程为参考距离）</t>
    <phoneticPr fontId="3" type="noConversion"/>
  </si>
  <si>
    <t>携带骑兵部队时，连携部队强制“绕后”（绕后目标有该效果则无效）并进行“冲锋”，对冲击后的目标造成大量武力伤害并额外降低士气</t>
    <phoneticPr fontId="3" type="noConversion"/>
  </si>
  <si>
    <t>携带冲车时，连携部队进行“冲锋”，并对沿途的目标造成一定武力伤害和击开效果</t>
    <phoneticPr fontId="3" type="noConversion"/>
  </si>
  <si>
    <t>升级提升移动速度和闪避值</t>
    <phoneticPr fontId="3" type="noConversion"/>
  </si>
  <si>
    <t>升级降低士气扣除、降低冷却</t>
    <phoneticPr fontId="3" type="noConversion"/>
  </si>
  <si>
    <t>携带骑兵、车兵部队时，每次移动中切换为静止攻击时会恢复一定士气</t>
    <phoneticPr fontId="3" type="noConversion"/>
  </si>
  <si>
    <t>升级提升恢复值</t>
    <phoneticPr fontId="3" type="noConversion"/>
  </si>
  <si>
    <t>携带弓兵、弩兵部队时，受到近战攻击后，会立即扣除x点士气并触发“急行军”效果（有冷却cd），大幅提升移动速度并试图甩开目标</t>
    <phoneticPr fontId="3" type="noConversion"/>
  </si>
  <si>
    <t>携带弩兵部队时，连携部队在没受到近战攻击的情况下，远程普通攻击改变为对正前方（不锁定目标）射击</t>
    <phoneticPr fontId="3" type="noConversion"/>
  </si>
  <si>
    <t>携带弩车时，连携部队优先锁定范围内体积最大的目标（大型单位-》中型单位-》小型单位），将领可脱离弩车单独战斗</t>
    <phoneticPr fontId="3" type="noConversion"/>
  </si>
  <si>
    <t>升级提高检索范围</t>
    <phoneticPr fontId="3" type="noConversion"/>
  </si>
  <si>
    <t>勇武战术</t>
    <phoneticPr fontId="3" type="noConversion"/>
  </si>
  <si>
    <t>？？</t>
    <phoneticPr fontId="3" type="noConversion"/>
  </si>
  <si>
    <t>升级提高基础持续时间</t>
    <phoneticPr fontId="3" type="noConversion"/>
  </si>
  <si>
    <t>升级提高伤害率</t>
    <phoneticPr fontId="3" type="noConversion"/>
  </si>
  <si>
    <t>单体伤害、强化为主，生命导向</t>
    <phoneticPr fontId="3" type="noConversion"/>
  </si>
  <si>
    <t>弓手配合骑兵</t>
    <phoneticPr fontId="3" type="noConversion"/>
  </si>
  <si>
    <t>弩手配合步兵</t>
    <phoneticPr fontId="3" type="noConversion"/>
  </si>
  <si>
    <t>骑兵配合步兵</t>
    <phoneticPr fontId="3" type="noConversion"/>
  </si>
  <si>
    <t>武将对武将造成的物理伤害：（基础物理伤害*技能系数+技能基础伤害）*F(武力，对方武力）</t>
    <phoneticPr fontId="3" type="noConversion"/>
  </si>
  <si>
    <t>武将对士兵造成的物理伤害：（基础物理伤害*技能系数+技能基础伤害）*F(武力，对方统御）</t>
    <phoneticPr fontId="3" type="noConversion"/>
  </si>
  <si>
    <t>士兵对武将造成的物理伤害：（基础物理伤害*技能系数+技能基础伤害）*F(统御，对方武力）*兵力影响</t>
    <phoneticPr fontId="3" type="noConversion"/>
  </si>
  <si>
    <t>士兵对士兵造成的物理伤害：（基础物理伤害*技能系数+技能基础伤害）*F(统御，对方统御）*兵力影响</t>
    <phoneticPr fontId="3" type="noConversion"/>
  </si>
  <si>
    <t>武将对武将/士兵造成的策略伤害：基础策略伤害*技能系数*F(智略，对方智略）</t>
    <phoneticPr fontId="3" type="noConversion"/>
  </si>
  <si>
    <t>士兵对武将/士兵造成的策略伤害：基础策略伤害*技能系数*F(智略，对方智略）*兵力影响</t>
    <phoneticPr fontId="3" type="noConversion"/>
  </si>
  <si>
    <t>F(a,b)=a/(a+b)*2</t>
    <phoneticPr fontId="3" type="noConversion"/>
  </si>
  <si>
    <t>简要定位</t>
    <phoneticPr fontId="3" type="noConversion"/>
  </si>
  <si>
    <t>初始ai效果</t>
    <phoneticPr fontId="3" type="noConversion"/>
  </si>
  <si>
    <t>升级提高灼烧率</t>
    <phoneticPr fontId="3" type="noConversion"/>
  </si>
  <si>
    <t>在一定时间内使锁定目标处于“诱惑”状态，强制转向攻击施法者，持续时间受到智略属性影响（有初始cd和冷却cd，有初始cd）</t>
    <phoneticPr fontId="3" type="noConversion"/>
  </si>
  <si>
    <t>在一定时间内使锁定目标处于“离间”状态，强制转向攻击自身部队，持续时间受到智略属性影响（有初始cd和冷却cd，有初始cd）</t>
    <phoneticPr fontId="3" type="noConversion"/>
  </si>
  <si>
    <t>需要支持额外手动触发技能</t>
    <phoneticPr fontId="3" type="noConversion"/>
  </si>
  <si>
    <t>aoe伤害、针对弱化为主，cd导向</t>
    <phoneticPr fontId="3" type="noConversion"/>
  </si>
  <si>
    <t>升级提高击开程度和受击范围</t>
    <phoneticPr fontId="3" type="noConversion"/>
  </si>
  <si>
    <t>强化武将自身的“冲锋”效果，会对冲击目标周围造成伤害并击开</t>
    <phoneticPr fontId="3" type="noConversion"/>
  </si>
  <si>
    <t>升级提高眩晕时长</t>
    <phoneticPr fontId="3" type="noConversion"/>
  </si>
  <si>
    <t>强化武将自身的“反制”效果，会对反制目标造成一定时间的眩晕效果</t>
    <phoneticPr fontId="3" type="noConversion"/>
  </si>
  <si>
    <r>
      <t>1.☆冲锋时造成的伤害提高，☆且受到“反制”时使释放者在一定时间内无法再次触发“反制”效果
2.★受到远程单位的伤害减少
3.★★☆每隔x次普攻触发迂回突进，快速后退然后快速穿刺闪现到目标身后，并造成大量伤害（目标移速不高于自身才能触发）
4.</t>
    </r>
    <r>
      <rPr>
        <sz val="8"/>
        <color theme="1"/>
        <rFont val="宋体"/>
        <family val="3"/>
        <charset val="134"/>
      </rPr>
      <t>□</t>
    </r>
    <r>
      <rPr>
        <sz val="8"/>
        <color theme="1"/>
        <rFont val="宋体"/>
        <family val="2"/>
        <scheme val="minor"/>
      </rPr>
      <t xml:space="preserve">移动速度略微降低，★同时提高防御
</t>
    </r>
    <phoneticPr fontId="3" type="noConversion"/>
  </si>
  <si>
    <t>后勤战术</t>
    <phoneticPr fontId="3" type="noConversion"/>
  </si>
  <si>
    <t>自身濒临死亡时触发，一定时间内无视任何伤害且攻击大幅提高</t>
    <phoneticPr fontId="3" type="noConversion"/>
  </si>
  <si>
    <t>升级提高持续时间</t>
    <phoneticPr fontId="3" type="noConversion"/>
  </si>
  <si>
    <t>强化武将自身的“隐匿”效果，在自身部队未撤离前受到的物理伤害减少</t>
    <phoneticPr fontId="3" type="noConversion"/>
  </si>
  <si>
    <t>升级提高物理伤害减少率</t>
    <phoneticPr fontId="3" type="noConversion"/>
  </si>
  <si>
    <t>升级提高额外伤害率</t>
    <phoneticPr fontId="3" type="noConversion"/>
  </si>
  <si>
    <t>升级提高单兵负重值</t>
    <phoneticPr fontId="3" type="noConversion"/>
  </si>
  <si>
    <t>升级提高伤害率</t>
    <phoneticPr fontId="3" type="noConversion"/>
  </si>
  <si>
    <t>携带井岚时，士兵普通攻击会变为多重攻击（同时攻击范围内多个目标），但会降低伤害率</t>
    <phoneticPr fontId="3" type="noConversion"/>
  </si>
  <si>
    <t>升级提高生命和攻城伤害</t>
    <phoneticPr fontId="3" type="noConversion"/>
  </si>
  <si>
    <t>升级提高大地图移动速度</t>
    <phoneticPr fontId="3" type="noConversion"/>
  </si>
  <si>
    <t>升级提高保护范围</t>
    <phoneticPr fontId="3" type="noConversion"/>
  </si>
  <si>
    <t>自身和所携部队可协防自身队伍驻守所在地一定范围内的地盘（协防地被攻击后会自动加入战斗，击退会默认回归队伍）</t>
    <phoneticPr fontId="3" type="noConversion"/>
  </si>
  <si>
    <t>强化所携带士兵的负重能力，并额外提高所在队伍采集效率</t>
    <phoneticPr fontId="3" type="noConversion"/>
  </si>
  <si>
    <t>部分战法升星会提高可使用次数</t>
    <phoneticPr fontId="3" type="noConversion"/>
  </si>
  <si>
    <t>携带骑兵部队时，连携部队大幅提升战场移动速度并进行“冲锋”，对冲击后的目标造成大量武力伤害并额外降低士气</t>
    <phoneticPr fontId="3" type="noConversion"/>
  </si>
  <si>
    <t>携带骑兵部队时，连携部队牺牲大量战场移动速度和攻击力以提高物理免伤</t>
    <phoneticPr fontId="3" type="noConversion"/>
  </si>
  <si>
    <t>升级提高物理免伤率</t>
    <phoneticPr fontId="3" type="noConversion"/>
  </si>
  <si>
    <t>携带刀兵、枪兵部队时，自动状态下当一定范围内己方远程部队被敌方近战单位锁定时，会连携转向攻击该近战单位</t>
  </si>
  <si>
    <t>携带刀兵部队时，自动状态下当一定范围内己方远程部队被敌方近战单位锁定时，会命令自身部队对该近战目标使用“嘲讽”技能（大幅增加部队受击上限并使目标强制攻击自身，有冷却时间，持续期间额外获得一定的伤害减免）</t>
  </si>
  <si>
    <t>携带刀兵部队时，自身如果处于部队一定范围内则进入“隐匿”状态（攻击提高，无法被锁定）</t>
  </si>
  <si>
    <t>携带枪兵部队时，自动状态下一定范围内存在刀兵部队时，会跟随刀兵行动，同时士兵（非将领自身）进入“隐匿”状态（攻击提高，无法被锁定）</t>
  </si>
  <si>
    <t>携带刀兵、枪兵部队时，战场移动速度大幅提升，并略微提高闪避，无视“被包围”效果，但士气会在移动时持续流失</t>
  </si>
  <si>
    <t>携带刀兵部队时，自动状态下当一定范围内己方远程部队或濒死部队被敌方近战单位锁定时，会命令自身部队对一定范围使用“嘲讽”技能（大幅增加部队受击上限并使目标强制攻击自身，有冷却时间，持续期间额外获得一定的伤害减免）</t>
  </si>
  <si>
    <t>生命高于70%时，近战普通攻击附带额外伤害</t>
    <phoneticPr fontId="3" type="noConversion"/>
  </si>
  <si>
    <t>升级提高掠夺率</t>
    <phoneticPr fontId="3" type="noConversion"/>
  </si>
  <si>
    <t>掠夺时，所在队伍会额外掠夺10%资源（不可叠加，不占用负重）</t>
    <phoneticPr fontId="3" type="noConversion"/>
  </si>
  <si>
    <t>升级提高恢复比例</t>
    <phoneticPr fontId="3" type="noConversion"/>
  </si>
  <si>
    <t>强化所在队伍所有士兵的负重能力（不可叠加）</t>
    <phoneticPr fontId="3" type="noConversion"/>
  </si>
  <si>
    <t>升级提高待命时长</t>
    <phoneticPr fontId="3" type="noConversion"/>
  </si>
  <si>
    <t>驻守时，进入战斗时无视其他ai效果强制命令所在队伍所有部队原地待命（可发动攻击但不能移动）一定时间</t>
    <phoneticPr fontId="3" type="noConversion"/>
  </si>
  <si>
    <t>驻守时，所在队伍每次战斗后会自动恢复一定比例的伤兵直接补充到具体队伍中（不可叠加）</t>
    <phoneticPr fontId="3" type="noConversion"/>
  </si>
  <si>
    <t>大幅提高所在队伍的地图移动速度（可叠加）</t>
    <phoneticPr fontId="3" type="noConversion"/>
  </si>
  <si>
    <t>驻守在建筑时，城防恢复速度加快（不可叠加）</t>
    <phoneticPr fontId="3" type="noConversion"/>
  </si>
  <si>
    <t>升级提高速度加成</t>
    <phoneticPr fontId="3" type="noConversion"/>
  </si>
  <si>
    <t>减免士兵受到的伤害</t>
    <phoneticPr fontId="3" type="noConversion"/>
  </si>
  <si>
    <t>减免武将受到的伤害</t>
    <phoneticPr fontId="3" type="noConversion"/>
  </si>
  <si>
    <t>护甲</t>
    <phoneticPr fontId="3" type="noConversion"/>
  </si>
  <si>
    <t>命中</t>
    <phoneticPr fontId="3" type="noConversion"/>
  </si>
  <si>
    <t>闪避</t>
    <phoneticPr fontId="3" type="noConversion"/>
  </si>
  <si>
    <t>影响士兵对建筑造成的伤害</t>
    <phoneticPr fontId="3" type="noConversion"/>
  </si>
  <si>
    <t>影响武将对建筑造成的伤害</t>
    <phoneticPr fontId="3" type="noConversion"/>
  </si>
  <si>
    <t>攻城攻击</t>
    <phoneticPr fontId="3" type="noConversion"/>
  </si>
  <si>
    <t>攻城攻击</t>
    <phoneticPr fontId="3" type="noConversion"/>
  </si>
  <si>
    <t>升级提高复活数和信息数</t>
    <phoneticPr fontId="3" type="noConversion"/>
  </si>
  <si>
    <t>主动进攻结束后，原地复活最多指定数量的士兵，并且可获知当前地点最多指定个数的队伍信息</t>
    <phoneticPr fontId="3" type="noConversion"/>
  </si>
  <si>
    <t>改变部队ai为主（ai有优先级，同时触发时，优先级最高的才能生效）</t>
    <phoneticPr fontId="3" type="noConversion"/>
  </si>
  <si>
    <t>1.如何让控制、输出形成相互克制关系</t>
    <phoneticPr fontId="3" type="noConversion"/>
  </si>
  <si>
    <t>2.国家核心具体定位</t>
    <phoneticPr fontId="3" type="noConversion"/>
  </si>
  <si>
    <t>3.大地图运镖机制？？劫镖？？</t>
    <phoneticPr fontId="3" type="noConversion"/>
  </si>
  <si>
    <t>对所有处于“水”地上的部队造成策略伤害并降低移动速度（有初始cd和冷却cd，非自动战斗下可手动触发）</t>
    <phoneticPr fontId="3" type="noConversion"/>
  </si>
  <si>
    <t>对所有处于“森林”地上的部队造成策略伤害并使目标灼烧15秒（有初始cd和冷却cd，非自动战斗下可手动触发）</t>
    <phoneticPr fontId="3" type="noConversion"/>
  </si>
  <si>
    <t>考虑每个将领每个战术槽位类型不同</t>
    <phoneticPr fontId="3" type="noConversion"/>
  </si>
  <si>
    <t>指挥</t>
    <phoneticPr fontId="3" type="noConversion"/>
  </si>
  <si>
    <t>升级提高负重值</t>
    <phoneticPr fontId="3" type="noConversion"/>
  </si>
  <si>
    <t>勇武</t>
    <phoneticPr fontId="3" type="noConversion"/>
  </si>
  <si>
    <t>受到谋略伤害时减免20%伤害</t>
    <phoneticPr fontId="3" type="noConversion"/>
  </si>
  <si>
    <t>升级提高谋略免伤率</t>
    <phoneticPr fontId="3" type="noConversion"/>
  </si>
  <si>
    <t>战斗结束后，会立即部分修理队伍中受伤的器械部队直接补充回对应队伍中（不可叠加）</t>
    <phoneticPr fontId="3" type="noConversion"/>
  </si>
  <si>
    <t>升级提高恢复比例</t>
    <phoneticPr fontId="3" type="noConversion"/>
  </si>
  <si>
    <t>携带器械时，提高器械的生命和攻城伤害，但会降低攻击力</t>
    <phoneticPr fontId="3" type="noConversion"/>
  </si>
  <si>
    <t>其他属性</t>
    <phoneticPr fontId="3" type="noConversion"/>
  </si>
  <si>
    <t>结算特殊状态，分别为暴击影响、闪避影响</t>
    <phoneticPr fontId="3" type="noConversion"/>
  </si>
  <si>
    <t>招架和暴击概率触发采用圆桌原则，即只会触发其中一种</t>
    <phoneticPr fontId="3" type="noConversion"/>
  </si>
  <si>
    <t>触发暴击时，暴击影响改变为：150%；触发闪避时，当次攻击无效</t>
    <phoneticPr fontId="3" type="noConversion"/>
  </si>
  <si>
    <t>只有一二阶兵种，应景</t>
    <phoneticPr fontId="3" type="noConversion"/>
  </si>
  <si>
    <t>不受太多带兵数影响，但城墙上的守军会对其造成伤害</t>
    <phoneticPr fontId="3" type="noConversion"/>
  </si>
  <si>
    <t>部队属性</t>
    <phoneticPr fontId="3" type="noConversion"/>
  </si>
  <si>
    <t>队伍属性</t>
    <phoneticPr fontId="3" type="noConversion"/>
  </si>
  <si>
    <t>负重</t>
    <phoneticPr fontId="3" type="noConversion"/>
  </si>
  <si>
    <t>地图移速</t>
    <phoneticPr fontId="3" type="noConversion"/>
  </si>
  <si>
    <t>移动速度</t>
    <phoneticPr fontId="3" type="noConversion"/>
  </si>
  <si>
    <t>负重</t>
    <phoneticPr fontId="3" type="noConversion"/>
  </si>
  <si>
    <t>战中移速</t>
    <phoneticPr fontId="3" type="noConversion"/>
  </si>
  <si>
    <t>负重</t>
    <phoneticPr fontId="3" type="noConversion"/>
  </si>
  <si>
    <t>为部队中士兵和武将的移速属性最小值</t>
    <phoneticPr fontId="3" type="noConversion"/>
  </si>
  <si>
    <t>等同于部队中对应武将的带兵/带兵上限</t>
    <phoneticPr fontId="3" type="noConversion"/>
  </si>
  <si>
    <t>带兵/带兵上限</t>
    <phoneticPr fontId="3" type="noConversion"/>
  </si>
  <si>
    <t>部队中的士兵负重值*部队当前带兵数</t>
    <phoneticPr fontId="3" type="noConversion"/>
  </si>
  <si>
    <t>所有队伍默认一个基础移速，这个移速会受到队伍自身携带的技能作用而改变</t>
    <phoneticPr fontId="3" type="noConversion"/>
  </si>
  <si>
    <t>队伍中所有部队的负重总和</t>
    <phoneticPr fontId="3" type="noConversion"/>
  </si>
  <si>
    <t>带兵/带兵上限</t>
    <phoneticPr fontId="3" type="noConversion"/>
  </si>
  <si>
    <t>队伍中所有部队的带兵/带兵上限总和</t>
    <phoneticPr fontId="3" type="noConversion"/>
  </si>
  <si>
    <t>伤兵率</t>
    <phoneticPr fontId="3" type="noConversion"/>
  </si>
  <si>
    <t>1.远程攻击，攻击距离近
2.对处于“孤军”状态的目标造成额外伤害</t>
    <phoneticPr fontId="3" type="noConversion"/>
  </si>
  <si>
    <t>1.远程攻击，攻击距离远
2.</t>
    <phoneticPr fontId="3" type="noConversion"/>
  </si>
  <si>
    <r>
      <t>以上造成的伤害最小值为</t>
    </r>
    <r>
      <rPr>
        <sz val="11"/>
        <color rgb="FFFF0000"/>
        <rFont val="宋体"/>
        <family val="3"/>
        <charset val="134"/>
        <scheme val="minor"/>
      </rPr>
      <t>1</t>
    </r>
    <phoneticPr fontId="3" type="noConversion"/>
  </si>
  <si>
    <r>
      <t>基础物理伤害：攻击/(1+对方护甲*克制影响/等级影响）*（1+物伤强化（战前）-对方物伤减免（战前））*（1+物伤强化（战中））*(1-对方物伤减免（战中））</t>
    </r>
    <r>
      <rPr>
        <sz val="11"/>
        <color rgb="FFFF0000"/>
        <rFont val="宋体"/>
        <family val="3"/>
        <charset val="134"/>
        <scheme val="minor"/>
      </rPr>
      <t>/3</t>
    </r>
    <phoneticPr fontId="3" type="noConversion"/>
  </si>
  <si>
    <r>
      <t>基础策略伤害：攻击/(1+对方护甲*克制影响/等级影响）*（1+策伤强化（战前）-对方策伤减免（战前））*（1+策伤强化（战中））*(1-对方策伤减免（战中））</t>
    </r>
    <r>
      <rPr>
        <sz val="11"/>
        <color rgb="FFFF0000"/>
        <rFont val="宋体"/>
        <family val="3"/>
        <charset val="134"/>
        <scheme val="minor"/>
      </rPr>
      <t>/3</t>
    </r>
    <phoneticPr fontId="3" type="noConversion"/>
  </si>
  <si>
    <t>治疗效果</t>
    <phoneticPr fontId="3" type="noConversion"/>
  </si>
  <si>
    <t>治疗加成</t>
    <phoneticPr fontId="3" type="noConversion"/>
  </si>
  <si>
    <t>受到治疗加成</t>
    <phoneticPr fontId="3" type="noConversion"/>
  </si>
  <si>
    <t>设计思路：基本伤害中对方的对抗属性相当于己方攻击属性的70%-120%，实际受到三维属性影响的辅助效用为90%-120%</t>
    <phoneticPr fontId="3" type="noConversion"/>
  </si>
  <si>
    <t xml:space="preserve"> </t>
    <phoneticPr fontId="3" type="noConversion"/>
  </si>
  <si>
    <t>受到三维影响的辅助效果</t>
    <phoneticPr fontId="3" type="noConversion"/>
  </si>
  <si>
    <t>部分buff作用的效果受到三维影响，实际值=技能值*（0.275*LN(对应三维）-0.35）</t>
    <phoneticPr fontId="3" type="noConversion"/>
  </si>
  <si>
    <t>基础策略伤害：攻击*（1+治疗加成+对方受到治疗加成）*(0.275*LN(智略）-0.35）*技能系数</t>
    <phoneticPr fontId="3" type="noConversion"/>
  </si>
  <si>
    <t>武将/士兵对城墙造成的攻城伤害：(攻城攻击*技能系数+技能基础伤害)*攻城伤害调整系数*（1+生命/当前总生命/5000)，其中攻城伤害调整系数=0.5</t>
    <phoneticPr fontId="3" type="noConversion"/>
  </si>
  <si>
    <t>大都以自身为中心，距离决定站位</t>
    <phoneticPr fontId="3" type="noConversion"/>
  </si>
  <si>
    <t>攻击范围选择</t>
    <phoneticPr fontId="3" type="noConversion"/>
  </si>
  <si>
    <t>反击</t>
    <phoneticPr fontId="3" type="noConversion"/>
  </si>
  <si>
    <t>时间</t>
    <phoneticPr fontId="3" type="noConversion"/>
  </si>
  <si>
    <t>生命&amp;兵力</t>
    <phoneticPr fontId="3" type="noConversion"/>
  </si>
  <si>
    <t>追击</t>
    <phoneticPr fontId="3" type="noConversion"/>
  </si>
  <si>
    <t>齐</t>
    <phoneticPr fontId="3" type="noConversion"/>
  </si>
  <si>
    <t>魏</t>
    <phoneticPr fontId="3" type="noConversion"/>
  </si>
  <si>
    <t>韩</t>
    <phoneticPr fontId="3" type="noConversion"/>
  </si>
  <si>
    <t>赵</t>
    <phoneticPr fontId="3" type="noConversion"/>
  </si>
  <si>
    <t>秦</t>
    <phoneticPr fontId="3" type="noConversion"/>
  </si>
  <si>
    <t>楚</t>
    <phoneticPr fontId="3" type="noConversion"/>
  </si>
  <si>
    <t>燕</t>
    <phoneticPr fontId="3" type="noConversion"/>
  </si>
  <si>
    <t>主动技</t>
    <phoneticPr fontId="3" type="noConversion"/>
  </si>
  <si>
    <t>受到普攻和追击时触发</t>
    <phoneticPr fontId="3" type="noConversion"/>
  </si>
  <si>
    <t>孤军深入</t>
    <phoneticPr fontId="3" type="noConversion"/>
  </si>
  <si>
    <t>联合作战</t>
    <phoneticPr fontId="3" type="noConversion"/>
  </si>
  <si>
    <t>以自身为中心x范围内不存在己方目标时，技能激活</t>
    <phoneticPr fontId="3" type="noConversion"/>
  </si>
  <si>
    <t>以自身为中心x范围内存在己方目标时，技能激活</t>
    <phoneticPr fontId="3" type="noConversion"/>
  </si>
  <si>
    <t>技能类型</t>
    <phoneticPr fontId="3" type="noConversion"/>
  </si>
  <si>
    <t>普通反击</t>
    <phoneticPr fontId="3" type="noConversion"/>
  </si>
  <si>
    <t>伺机反击</t>
    <phoneticPr fontId="3" type="noConversion"/>
  </si>
  <si>
    <t>反击克制同类型触发技但被非同类型触发技克制，如普通反击克制普攻和追击，伺机反击克制主动技</t>
    <phoneticPr fontId="3" type="noConversion"/>
  </si>
  <si>
    <t>主力队伍的策略选择</t>
    <phoneticPr fontId="3" type="noConversion"/>
  </si>
  <si>
    <t>国家核心</t>
    <phoneticPr fontId="3" type="noConversion"/>
  </si>
  <si>
    <t>站位定位</t>
    <phoneticPr fontId="3" type="noConversion"/>
  </si>
  <si>
    <t>整体逻辑</t>
    <phoneticPr fontId="3" type="noConversion"/>
  </si>
  <si>
    <t>输出</t>
    <phoneticPr fontId="3" type="noConversion"/>
  </si>
  <si>
    <t>保护</t>
    <phoneticPr fontId="3" type="noConversion"/>
  </si>
  <si>
    <t>保护脆皮输出单位不受更多伤害</t>
    <phoneticPr fontId="3" type="noConversion"/>
  </si>
  <si>
    <t>核心伤害输出点</t>
    <phoneticPr fontId="3" type="noConversion"/>
  </si>
  <si>
    <t>控制</t>
    <phoneticPr fontId="3" type="noConversion"/>
  </si>
  <si>
    <t>弱化对手的输出能力</t>
    <phoneticPr fontId="3" type="noConversion"/>
  </si>
  <si>
    <t>改变己方或对手的部队位置</t>
    <phoneticPr fontId="3" type="noConversion"/>
  </si>
  <si>
    <t>辅助</t>
    <phoneticPr fontId="3" type="noConversion"/>
  </si>
  <si>
    <t>？？</t>
    <phoneticPr fontId="3" type="noConversion"/>
  </si>
  <si>
    <t>搭配关系</t>
    <phoneticPr fontId="3" type="noConversion"/>
  </si>
  <si>
    <t>重要级别最高，涉及玩家认知和代入</t>
    <phoneticPr fontId="3" type="noConversion"/>
  </si>
  <si>
    <t xml:space="preserve">                                                                                             </t>
    <phoneticPr fontId="3" type="noConversion"/>
  </si>
  <si>
    <t>给予全体对手减益效果，并对指定国家造成额外的减益效果</t>
    <phoneticPr fontId="3" type="noConversion"/>
  </si>
  <si>
    <t>给予全体己方指定国家的部队增益效果</t>
    <phoneticPr fontId="3" type="noConversion"/>
  </si>
  <si>
    <t>携带骑兵、车兵部队时，所携带的士兵会使被克制的受击单位士气降低效果提高</t>
    <phoneticPr fontId="3" type="noConversion"/>
  </si>
  <si>
    <t>克制关系</t>
    <phoneticPr fontId="3" type="noConversion"/>
  </si>
  <si>
    <t>车兵、骑兵  克制  刀兵</t>
  </si>
  <si>
    <t>枪兵 克制 车兵、骑兵</t>
    <phoneticPr fontId="3" type="noConversion"/>
  </si>
  <si>
    <t>刀兵 克制 枪兵</t>
  </si>
  <si>
    <t>所有近战  克制 弓兵、弩兵</t>
    <phoneticPr fontId="3" type="noConversion"/>
  </si>
  <si>
    <t>器械 克制 建筑、器械</t>
    <phoneticPr fontId="3" type="noConversion"/>
  </si>
  <si>
    <t>不同建筑 克制 不同标签的兵种（可以是多个）</t>
    <phoneticPr fontId="3" type="noConversion"/>
  </si>
  <si>
    <t>士兵间相互克制关系</t>
    <phoneticPr fontId="3" type="noConversion"/>
  </si>
  <si>
    <t>将领和士兵的克制关系</t>
    <phoneticPr fontId="3" type="noConversion"/>
  </si>
  <si>
    <t>默认无克制关系，携带指定的技能会触发克制关系，如士兵携带“刺杀”被动技能：该士兵对武将造成的所有伤害触发克制效果</t>
    <phoneticPr fontId="3" type="noConversion"/>
  </si>
  <si>
    <t>携带骑兵、车兵部队时，所携带的士兵提升移动速度进行“冲锋”，并对冲击后的目标造成一定武力伤害</t>
    <phoneticPr fontId="3" type="noConversion"/>
  </si>
  <si>
    <t>携带骑兵、车兵部队时，所携带的士兵每隔x秒会自动改变目标，优先锁定一定范围内剩余受击上限最低的目标（更易触发“包围”效果）</t>
    <phoneticPr fontId="3" type="noConversion"/>
  </si>
  <si>
    <t>携带骑兵部队时，所携带的士兵大幅提升战场移动速度并进行“冲锋”，对冲击后的目标造成大量武力伤害并额外降低士气</t>
    <phoneticPr fontId="3" type="noConversion"/>
  </si>
  <si>
    <t>携带车兵部队时，所携带的士兵提升移动速度并进行“冲锋”，对冲击后的目标造成大量武力伤害</t>
    <phoneticPr fontId="3" type="noConversion"/>
  </si>
  <si>
    <t>携带骑兵、车兵部队时，所携带的士兵每次移动中切换为静止攻击时会恢复一定士气</t>
    <phoneticPr fontId="3" type="noConversion"/>
  </si>
  <si>
    <t>携带骑兵部队时，所携带的士兵强制“绕后”（绕后目标有该效果则无效）并进行“冲锋”，对冲击后的目标造成大量武力伤害并额外降低士气</t>
    <phoneticPr fontId="3" type="noConversion"/>
  </si>
  <si>
    <t>携带刀兵、枪兵部队时，自动状态下当所携带的士兵一定范围内己方远程部队被敌方近战单位锁定时，所携带的士兵会连携转向攻击该近战单位</t>
    <phoneticPr fontId="3" type="noConversion"/>
  </si>
  <si>
    <t>携带枪兵部队时，所携带的士兵受到“冲锋”冲击都会触发“反制”效果，抵消当次冲击带来的影响并反向造成一定武力伤害</t>
    <phoneticPr fontId="3" type="noConversion"/>
  </si>
  <si>
    <t>携带刀兵部队时，自动状态下当所携带的士兵一定范围内己方远程部队被敌方近战单位锁定时，所携带的士兵对该近战目标使用“嘲讽”技能（大幅增加部队受击上限并使目标强制攻击自身，有冷却时间，持续期间额外获得一定的伤害减免）</t>
    <phoneticPr fontId="3" type="noConversion"/>
  </si>
  <si>
    <t>携带枪兵部队时，自动状态下所携带的士兵一定范围内存在刀兵部队时，会跟随刀兵行动，同时所携带的士兵进入“隐匿”状态（攻击提高，无法被锁定）</t>
    <phoneticPr fontId="3" type="noConversion"/>
  </si>
  <si>
    <t>携带刀兵、枪兵部队时，所携带的士兵战场移动速度大幅提升，并略微提高闪避，无视“被包围”效果，但士气会在移动时持续流失</t>
    <phoneticPr fontId="3" type="noConversion"/>
  </si>
  <si>
    <t>携带刀兵部队时，自动状态下当所携带的士兵一定范围内己方远程部队或濒死部队被敌方近战单位锁定时，所携带的士兵对一定范围使用“嘲讽”技能（大幅增加部队受击上限并使目标强制攻击自身，有冷却时间，持续期间额外获得一定的伤害减免）</t>
    <phoneticPr fontId="3" type="noConversion"/>
  </si>
  <si>
    <t>携带骑兵部队时，所携带的士兵牺牲大量战场移动速度和一定攻击力以提高物理免伤</t>
    <phoneticPr fontId="3" type="noConversion"/>
  </si>
  <si>
    <t>携带弓兵、弩兵部队时，所携带的士兵未受到攻击时会保持与目标的距离（以最大射程为参考距离）</t>
    <phoneticPr fontId="3" type="noConversion"/>
  </si>
  <si>
    <t>携带弓兵、弩兵部队时，所携带的士兵受到近战攻击后，会立即扣除x点士气并触发“急行军”效果（有冷却cd），大幅提升移动速度并试图甩开目标</t>
    <phoneticPr fontId="3" type="noConversion"/>
  </si>
  <si>
    <t>携带弩兵部队时，所携带的士兵在没受到近战攻击的情况下，远程普通攻击改变为对正前方（不锁定目标）射击</t>
    <phoneticPr fontId="3" type="noConversion"/>
  </si>
  <si>
    <t>携带弓兵部队时，所携带的士兵的普通攻击更改为乱射（每次攻击会随机锁定一定范围内的目标）</t>
    <phoneticPr fontId="3" type="noConversion"/>
  </si>
  <si>
    <t>携带冲车、投石车时，所携带的士兵优先锁定建筑进行攻击，同时提升攻城伤害</t>
    <phoneticPr fontId="3" type="noConversion"/>
  </si>
  <si>
    <t>携带井岚时，会使所携带的士兵一定范围内敌方“伏击”、“隐匿”等状态无效</t>
    <phoneticPr fontId="3" type="noConversion"/>
  </si>
  <si>
    <t>携带冲车时，所携带的士兵进行“冲锋”，并对沿途的目标造成一定武力伤害和击开效果</t>
    <phoneticPr fontId="3" type="noConversion"/>
  </si>
  <si>
    <t>携带井岚时，所携带的士兵普通攻击会变为多重攻击（同时攻击范围内多个目标），但会降低伤害率</t>
    <phoneticPr fontId="3" type="noConversion"/>
  </si>
  <si>
    <t>携带器械时，提高所携带的士兵的生命和攻城伤害，但会降低攻击力</t>
    <phoneticPr fontId="3" type="noConversion"/>
  </si>
  <si>
    <t>在一定时间内使锁定目标处于“诱惑”状态，强制转向攻击施法者，持续时间受到智略属性影响</t>
    <phoneticPr fontId="3" type="noConversion"/>
  </si>
  <si>
    <t>在一定时间内使锁定目标处于“离间”状态，强制转向攻击自身部队，持续时间受到智略属性影响</t>
    <phoneticPr fontId="3" type="noConversion"/>
  </si>
  <si>
    <t>单体伤害、强化为主，反击、追击为主</t>
    <phoneticPr fontId="3" type="noConversion"/>
  </si>
  <si>
    <t>勇武战术</t>
    <phoneticPr fontId="3" type="noConversion"/>
  </si>
  <si>
    <t>aoe伤害、针对弱化为主，时间触发或生效为主</t>
    <phoneticPr fontId="3" type="noConversion"/>
  </si>
  <si>
    <t>受到主动技伤害作用时触发</t>
    <phoneticPr fontId="3" type="noConversion"/>
  </si>
  <si>
    <t>技能cd冷却触发，主要用于手动技和开场技</t>
    <phoneticPr fontId="3" type="noConversion"/>
  </si>
  <si>
    <t>时间满足一定条件时生效</t>
    <phoneticPr fontId="3" type="noConversion"/>
  </si>
  <si>
    <t>生命&amp;兵力满足条件触发or生效</t>
    <phoneticPr fontId="3" type="noConversion"/>
  </si>
  <si>
    <t>普攻几率触发</t>
    <phoneticPr fontId="3" type="noConversion"/>
  </si>
  <si>
    <t>被动生效</t>
    <phoneticPr fontId="3" type="noConversion"/>
  </si>
  <si>
    <t>开场触发</t>
    <phoneticPr fontId="3" type="noConversion"/>
  </si>
  <si>
    <t>cd触发</t>
    <phoneticPr fontId="3" type="noConversion"/>
  </si>
  <si>
    <t>被动生效</t>
    <phoneticPr fontId="3" type="noConversion"/>
  </si>
  <si>
    <t>开场触发</t>
    <phoneticPr fontId="3" type="noConversion"/>
  </si>
  <si>
    <t>被动生效</t>
    <phoneticPr fontId="3" type="noConversion"/>
  </si>
  <si>
    <t>环境触发</t>
    <phoneticPr fontId="3" type="noConversion"/>
  </si>
  <si>
    <t>环境生效</t>
    <phoneticPr fontId="3" type="noConversion"/>
  </si>
  <si>
    <t>开场触发</t>
    <phoneticPr fontId="3" type="noConversion"/>
  </si>
  <si>
    <t>携带弓兵部队时，自动状态下当所携带的士兵移动到最近的“森林”地形，并在x秒内进入伏击状态（无法移动，期间普攻会产生最多一次额外伤害的追击效果）</t>
    <phoneticPr fontId="3" type="noConversion"/>
  </si>
  <si>
    <t>光环效果</t>
    <phoneticPr fontId="3" type="noConversion"/>
  </si>
  <si>
    <t>携带弩车时，所携带的士兵优先锁定范围内体积最大的目标（大型单位-》中型单位-》小型单位）</t>
    <phoneticPr fontId="3" type="noConversion"/>
  </si>
  <si>
    <t>cd触发</t>
    <phoneticPr fontId="3" type="noConversion"/>
  </si>
  <si>
    <t>战斗进行的前x秒内，所有处于“水”地上的部队造成持续策略伤害并降低移动速度</t>
    <phoneticPr fontId="3" type="noConversion"/>
  </si>
  <si>
    <t>时间生效</t>
    <phoneticPr fontId="3" type="noConversion"/>
  </si>
  <si>
    <t>环境触发</t>
    <phoneticPr fontId="3" type="noConversion"/>
  </si>
  <si>
    <t>对方进入“森林”地形时会受到策略伤害并灼烧15秒，每支士兵部队或武将每场战斗最多被作用一次</t>
    <phoneticPr fontId="3" type="noConversion"/>
  </si>
  <si>
    <t>环境触发</t>
    <phoneticPr fontId="3" type="noConversion"/>
  </si>
  <si>
    <t>追击触发</t>
    <phoneticPr fontId="3" type="noConversion"/>
  </si>
  <si>
    <t>普攻一定几率触发，造成小范围伤害</t>
    <phoneticPr fontId="3" type="noConversion"/>
  </si>
  <si>
    <t>受到普攻时几率触发旋转，对周围造成伤害并小幅击退</t>
    <phoneticPr fontId="3" type="noConversion"/>
  </si>
  <si>
    <t>反击触发</t>
    <phoneticPr fontId="3" type="noConversion"/>
  </si>
  <si>
    <t>主要用于谋略型将领的持续效果，如战斗开始x秒内每隔y秒对范围内随机目标造成策略伤害</t>
    <phoneticPr fontId="3" type="noConversion"/>
  </si>
  <si>
    <t>主要用于士兵和勇武型将领</t>
    <phoneticPr fontId="3" type="noConversion"/>
  </si>
  <si>
    <t>主要用于士兵和勇武型将领</t>
    <phoneticPr fontId="3" type="noConversion"/>
  </si>
  <si>
    <t>主要用于谋略型将领的触发效果</t>
    <phoneticPr fontId="3" type="noConversion"/>
  </si>
  <si>
    <t>每个国家增加专属辅助核心，低级辅助只会影响将或兵，且辅助效果较差，高级辅助往往两者兼顾或者效果更强</t>
    <phoneticPr fontId="3" type="noConversion"/>
  </si>
  <si>
    <t>不同辅助针对同一目标时，效果不能叠加！！</t>
    <phoneticPr fontId="3" type="noConversion"/>
  </si>
  <si>
    <t xml:space="preserve">  </t>
    <phoneticPr fontId="3" type="noConversion"/>
  </si>
  <si>
    <t>士气机制</t>
    <phoneticPr fontId="3" type="noConversion"/>
  </si>
  <si>
    <t>士气对士兵造成的伤害影响较大，对将不产生任何影响，形成一个选择性策略</t>
    <phoneticPr fontId="3" type="noConversion"/>
  </si>
  <si>
    <t>兵种小类公共特性设计</t>
    <phoneticPr fontId="3" type="noConversion"/>
  </si>
  <si>
    <t>兵种小类公共特性</t>
  </si>
  <si>
    <t>具体兵种特殊特性</t>
    <phoneticPr fontId="3" type="noConversion"/>
  </si>
  <si>
    <r>
      <t xml:space="preserve">★☆单位生命提高
</t>
    </r>
    <r>
      <rPr>
        <sz val="8"/>
        <color theme="1"/>
        <rFont val="宋体"/>
        <family val="3"/>
        <charset val="134"/>
      </rPr>
      <t>☆</t>
    </r>
    <r>
      <rPr>
        <sz val="8"/>
        <color theme="1"/>
        <rFont val="宋体"/>
        <family val="3"/>
        <charset val="134"/>
        <scheme val="minor"/>
      </rPr>
      <t>移动状态下受到来自远程单位的伤害减少</t>
    </r>
    <phoneticPr fontId="3" type="noConversion"/>
  </si>
  <si>
    <t>★移动状态下受到盾兵、弓兵的伤害减少
■移动状态下会受到更多来自弩兵、枪兵、器械的伤害</t>
    <phoneticPr fontId="3" type="noConversion"/>
  </si>
  <si>
    <t>3*2</t>
    <phoneticPr fontId="3" type="noConversion"/>
  </si>
  <si>
    <t>1.★★停止移动后的第一次攻击会额外对目标造成相当于目标5%当前生命的伤害（伤害受当前移动速度数值影响，切换移动时会附带特效，在触发伤害后特效消失）</t>
    <phoneticPr fontId="3" type="noConversion"/>
  </si>
  <si>
    <t>4*1</t>
    <phoneticPr fontId="3" type="noConversion"/>
  </si>
  <si>
    <t>触发技和时机生效技为主</t>
    <phoneticPr fontId="3" type="noConversion"/>
  </si>
  <si>
    <t>通用效果为主</t>
    <phoneticPr fontId="3" type="noConversion"/>
  </si>
  <si>
    <t xml:space="preserve">
1.★受到小型单位的伤害减少20%，□但受到大型单位的伤害增加10%</t>
    <phoneticPr fontId="3" type="noConversion"/>
  </si>
  <si>
    <t>1.★生命提高10%
2.★移动状态下受到远程的伤害减少20%</t>
    <phoneticPr fontId="3" type="noConversion"/>
  </si>
  <si>
    <t>1.★可接受宽度增加1</t>
    <phoneticPr fontId="3" type="noConversion"/>
  </si>
  <si>
    <t>1.★当目标周围不存在其他士兵部队时，会对目标造成额外伤害</t>
    <phoneticPr fontId="3" type="noConversion"/>
  </si>
  <si>
    <t xml:space="preserve">1.★攻击状态下受到远程的伤害减少15%
2.★物理伤害减免15%，□但“士气低落”时士兵逃跑更多
</t>
    <phoneticPr fontId="3" type="noConversion"/>
  </si>
  <si>
    <t xml:space="preserve">1.受到小型近战单位的物理伤害减少
</t>
    <phoneticPr fontId="3" type="noConversion"/>
  </si>
  <si>
    <t>1.★物理伤害提高15%，但一旦受到攻击此效果会在10秒内无效
2.★对体积越大的单位伤害越高，反之越低（小型单位：-5%；中型单位：5%，大型单位：15%）</t>
    <phoneticPr fontId="3" type="noConversion"/>
  </si>
  <si>
    <t>1.★☆对小型单位伤害提高30%，□但对大型单位的伤害减少10%
2.★协同步兵作战时可触发“包围”效果</t>
    <phoneticPr fontId="3" type="noConversion"/>
  </si>
  <si>
    <t>携带刀兵部队时，自身如果处于部队一定范围内则进入“隐匿”状态（攻击提高，无法被锁定）</t>
    <phoneticPr fontId="3" type="noConversion"/>
  </si>
  <si>
    <t xml:space="preserve">
1.★伤害提高10%
2.★对刀兵的克制强化</t>
    <phoneticPr fontId="3" type="noConversion"/>
  </si>
  <si>
    <t>擅长孤军，附近多个部队不利于射击；周围己方部队越多攻击速度越低，当周围没有己方部队时，攻击速度大幅提高</t>
    <phoneticPr fontId="3" type="noConversion"/>
  </si>
  <si>
    <t>擅长抱团，在步兵保护下行动：附近有步兵部队时，士气衰减减少；对一定距离外的目标造成额外伤害，但距离内伤害减少，受到的近战伤害增加；</t>
    <phoneticPr fontId="3" type="noConversion"/>
  </si>
  <si>
    <t>擅长迂回攻击，不擅长定点作战：冲锋或cd技能会造成额外的士气打击；移动状态下受到的伤害大幅减少，脱离战斗10秒后士气会持续恢复；部分骑兵将领携带“孤军深入”特性会非常适应骑兵</t>
    <phoneticPr fontId="3" type="noConversion"/>
  </si>
  <si>
    <t>不受士气影响，区分为近战器械和远程器械</t>
    <phoneticPr fontId="3" type="noConversion"/>
  </si>
  <si>
    <t>1.★可接受宽度增加1，☆伤害减免5%</t>
    <phoneticPr fontId="3" type="noConversion"/>
  </si>
  <si>
    <t>擅长陷阵：攻击额外附带士气打击效果；受到近战伤害减少，可接受宽度增加</t>
    <phoneticPr fontId="3" type="noConversion"/>
  </si>
  <si>
    <t>擅长站桩抗击：站立状态下受到远程伤害降低，但更容易受到士气打击；可接受宽度增加</t>
    <phoneticPr fontId="3" type="noConversion"/>
  </si>
  <si>
    <t>擅长协同穿插作战：对中大型单位造成额外伤害，但受到远程伤害增加</t>
    <phoneticPr fontId="3" type="noConversion"/>
  </si>
  <si>
    <t xml:space="preserve"> </t>
    <phoneticPr fontId="3" type="noConversion"/>
  </si>
  <si>
    <t>步将</t>
    <phoneticPr fontId="3" type="noConversion"/>
  </si>
  <si>
    <t>骑将</t>
    <phoneticPr fontId="3" type="noConversion"/>
  </si>
  <si>
    <t>武力向</t>
    <phoneticPr fontId="3" type="noConversion"/>
  </si>
  <si>
    <t>弓将</t>
    <phoneticPr fontId="3" type="noConversion"/>
  </si>
  <si>
    <t>军师</t>
    <phoneticPr fontId="3" type="noConversion"/>
  </si>
  <si>
    <t>职业划分</t>
    <phoneticPr fontId="3" type="noConversion"/>
  </si>
  <si>
    <t>举例</t>
    <phoneticPr fontId="3" type="noConversion"/>
  </si>
  <si>
    <t>控制型：技能偏对武将而非士兵的指向性控制并附带一定的伤害，可以是多个武将目标</t>
    <phoneticPr fontId="3" type="noConversion"/>
  </si>
  <si>
    <t>计策型：技能偏直接大范围输出，偶尔有单体输出项</t>
    <phoneticPr fontId="3" type="noConversion"/>
  </si>
  <si>
    <t>体型变大，同时额外抗击一个近战单位攻击
分担伤害
远程伤害大幅减少</t>
    <phoneticPr fontId="3" type="noConversion"/>
  </si>
  <si>
    <t>战士型：可抗可守，技能主输出并可能附带一定的控制能力</t>
    <phoneticPr fontId="3" type="noConversion"/>
  </si>
  <si>
    <t xml:space="preserve">肉盾型：冲峰在战线最中央，技能偏强化自身生存，可能附带反伤效果
</t>
    <phoneticPr fontId="3" type="noConversion"/>
  </si>
  <si>
    <t>指挥型：使用技能时会连携士兵，使得携带的远程部队同步对锁定目标使用技能</t>
    <phoneticPr fontId="3" type="noConversion"/>
  </si>
  <si>
    <t>蓄力5秒，对一条直线造成穿透伤害，每穿透一个目标伤害减少，蓄力期间自身受到的伤害增加33%且会被打断蓄力状态</t>
    <phoneticPr fontId="3" type="noConversion"/>
  </si>
  <si>
    <t>战士型：可抗可守，技能主输出并可能附带一定的控制能力</t>
    <phoneticPr fontId="3" type="noConversion"/>
  </si>
  <si>
    <t xml:space="preserve">
统御型：强化携带士兵的各种能力甚至使士兵附带额外技能</t>
    <phoneticPr fontId="3" type="noConversion"/>
  </si>
  <si>
    <t>平衡型：拥有战士型和统御型各一半的效果</t>
    <phoneticPr fontId="3" type="noConversion"/>
  </si>
  <si>
    <t xml:space="preserve">
统御型：强化携带士兵的各种能力甚至使士兵附带额外技能</t>
    <phoneticPr fontId="3" type="noConversion"/>
  </si>
  <si>
    <t>特性</t>
    <phoneticPr fontId="3" type="noConversion"/>
  </si>
  <si>
    <t xml:space="preserve">辅助型：技能偏对多个部队进行增益，以非士气提升的生存辅助或驱散免疫为主，偶尔有输出辅助
</t>
    <phoneticPr fontId="3" type="noConversion"/>
  </si>
  <si>
    <t xml:space="preserve">   受到控制的武将会额外丢失怒气，受到控制的士兵会额外丢失士气
   debuff的持续时长增加20%
（趋向选择带控制的战法）</t>
    <phoneticPr fontId="3" type="noConversion"/>
  </si>
  <si>
    <t xml:space="preserve">   造成直接伤害时会概率附带持续的灼烧效果
   造成的策略伤害提高15%
（趋向选择范围较大的战法）</t>
    <phoneticPr fontId="3" type="noConversion"/>
  </si>
  <si>
    <t xml:space="preserve">   治疗效果提高15%
   buff的持续时长增加20%
   使用技能时会概率对目标进行一次驱散
（趋向选择带增益的战法）</t>
    <phoneticPr fontId="3" type="noConversion"/>
  </si>
  <si>
    <t xml:space="preserve">   自身和所携带士兵的伤害提高
（趋向选择带回自身怒气的战法）</t>
    <phoneticPr fontId="3" type="noConversion"/>
  </si>
  <si>
    <t>平衡型：自身射程较近，技能伤害一般，会给携带士兵一定的辅助能力或强化自身一定的生存和控制能力</t>
    <phoneticPr fontId="3" type="noConversion"/>
  </si>
  <si>
    <t>射手型：自身射程较远，技能只存在输出无生存和控制项，范围较小，惧怕近距离作战</t>
    <phoneticPr fontId="3" type="noConversion"/>
  </si>
  <si>
    <t xml:space="preserve">   自身死亡时不会对所携士兵造成任何士气影响
   所携带士兵的伤害提高
（趋向选择指挥型战法，或者强化自身生存的战法）</t>
    <phoneticPr fontId="3" type="noConversion"/>
  </si>
  <si>
    <t xml:space="preserve">   自身伤害提高，但会受到更多伤害
   伤害大幅提高，但技能不会附带任何其他效果，且受伤不会回复怒气
   自身生命比例越高伤害越高
   自身存活期间，所携士兵的攻击会有一部分转移给自身（按当前带兵数）
（趋向选择直接伤害的战法）</t>
    <phoneticPr fontId="3" type="noConversion"/>
  </si>
  <si>
    <t xml:space="preserve">   自身可接受宽度+1，同时提高10点防御
   开场时，转移自身的一部分攻击给所携带士兵
   每次受到伤害都有概率转移一部分伤害给脆皮队友相同值的护盾
（趋向选择自身生存向，嘲讽向的战法）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</si>
</sst>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
    <numFmt numFmtId="177" formatCode="0.0%"/>
  </numFmts>
  <fonts count="36">
    <font>
      <sz val="11"/>
      <color theme="1"/>
      <name val="宋体"/>
      <family val="2"/>
      <scheme val="minor"/>
    </font>
    <font>
      <sz val="11"/>
      <color theme="1"/>
      <name val="宋体"/>
      <family val="3"/>
      <charset val="134"/>
      <scheme val="minor"/>
    </font>
    <font>
      <b/>
      <sz val="9"/>
      <name val="宋体"/>
      <family val="3"/>
      <charset val="134"/>
      <scheme val="minor"/>
    </font>
    <font>
      <sz val="9"/>
      <name val="宋体"/>
      <family val="3"/>
      <charset val="134"/>
      <scheme val="minor"/>
    </font>
    <font>
      <b/>
      <sz val="9"/>
      <color theme="0"/>
      <name val="宋体"/>
      <family val="3"/>
      <charset val="134"/>
      <scheme val="minor"/>
    </font>
    <font>
      <sz val="9"/>
      <color theme="1"/>
      <name val="宋体"/>
      <family val="3"/>
      <charset val="134"/>
      <scheme val="minor"/>
    </font>
    <font>
      <sz val="11"/>
      <color indexed="8"/>
      <name val="微软雅黑"/>
      <family val="2"/>
      <charset val="134"/>
    </font>
    <font>
      <sz val="11"/>
      <color theme="1"/>
      <name val="微软雅黑"/>
      <family val="2"/>
      <charset val="134"/>
    </font>
    <font>
      <strike/>
      <sz val="11"/>
      <color indexed="8"/>
      <name val="微软雅黑"/>
      <family val="2"/>
      <charset val="134"/>
    </font>
    <font>
      <sz val="11"/>
      <color rgb="FF00B0F0"/>
      <name val="微软雅黑"/>
      <family val="2"/>
      <charset val="134"/>
    </font>
    <font>
      <sz val="11"/>
      <color rgb="FFFF0000"/>
      <name val="微软雅黑"/>
      <family val="2"/>
      <charset val="134"/>
    </font>
    <font>
      <b/>
      <sz val="11"/>
      <color theme="1"/>
      <name val="宋体"/>
      <family val="3"/>
      <charset val="134"/>
      <scheme val="minor"/>
    </font>
    <font>
      <sz val="11"/>
      <color rgb="FFFF0000"/>
      <name val="宋体"/>
      <family val="3"/>
      <charset val="134"/>
      <scheme val="minor"/>
    </font>
    <font>
      <sz val="11"/>
      <name val="宋体"/>
      <family val="3"/>
      <charset val="134"/>
      <scheme val="minor"/>
    </font>
    <font>
      <sz val="11"/>
      <name val="宋体"/>
      <family val="2"/>
      <scheme val="minor"/>
    </font>
    <font>
      <sz val="11"/>
      <color rgb="FFFF0000"/>
      <name val="宋体"/>
      <family val="2"/>
      <scheme val="minor"/>
    </font>
    <font>
      <strike/>
      <sz val="11"/>
      <color theme="1"/>
      <name val="宋体"/>
      <family val="2"/>
      <scheme val="minor"/>
    </font>
    <font>
      <strike/>
      <sz val="11"/>
      <color theme="1"/>
      <name val="宋体"/>
      <family val="3"/>
      <charset val="134"/>
      <scheme val="minor"/>
    </font>
    <font>
      <b/>
      <sz val="11"/>
      <name val="宋体"/>
      <family val="2"/>
      <scheme val="minor"/>
    </font>
    <font>
      <sz val="8"/>
      <color theme="1"/>
      <name val="宋体"/>
      <family val="2"/>
      <scheme val="minor"/>
    </font>
    <font>
      <sz val="8"/>
      <name val="宋体"/>
      <family val="2"/>
      <scheme val="minor"/>
    </font>
    <font>
      <sz val="8"/>
      <color theme="1"/>
      <name val="宋体"/>
      <family val="3"/>
      <charset val="134"/>
    </font>
    <font>
      <sz val="8"/>
      <color theme="1"/>
      <name val="宋体"/>
      <family val="3"/>
      <charset val="134"/>
      <scheme val="minor"/>
    </font>
    <font>
      <sz val="9"/>
      <color indexed="81"/>
      <name val="宋体"/>
      <family val="3"/>
      <charset val="134"/>
    </font>
    <font>
      <b/>
      <sz val="9"/>
      <color indexed="81"/>
      <name val="宋体"/>
      <family val="3"/>
      <charset val="134"/>
    </font>
    <font>
      <sz val="9"/>
      <color theme="1"/>
      <name val="宋体"/>
      <family val="2"/>
      <scheme val="minor"/>
    </font>
    <font>
      <sz val="8"/>
      <color rgb="FFFF0000"/>
      <name val="宋体"/>
      <family val="2"/>
      <scheme val="minor"/>
    </font>
    <font>
      <strike/>
      <sz val="11"/>
      <color rgb="FFFF0000"/>
      <name val="宋体"/>
      <family val="2"/>
      <scheme val="minor"/>
    </font>
    <font>
      <strike/>
      <sz val="11"/>
      <name val="宋体"/>
      <family val="2"/>
      <scheme val="minor"/>
    </font>
    <font>
      <strike/>
      <sz val="11"/>
      <name val="宋体"/>
      <family val="3"/>
      <charset val="134"/>
      <scheme val="minor"/>
    </font>
    <font>
      <strike/>
      <sz val="9"/>
      <color theme="1"/>
      <name val="宋体"/>
      <family val="2"/>
      <scheme val="minor"/>
    </font>
    <font>
      <sz val="11"/>
      <color theme="1"/>
      <name val="宋体"/>
      <family val="2"/>
      <scheme val="minor"/>
    </font>
    <font>
      <sz val="9"/>
      <color rgb="FFFF0000"/>
      <name val="宋体"/>
      <family val="2"/>
      <scheme val="minor"/>
    </font>
    <font>
      <sz val="9"/>
      <color rgb="FFFF0000"/>
      <name val="宋体"/>
      <family val="3"/>
      <charset val="134"/>
      <scheme val="minor"/>
    </font>
    <font>
      <sz val="9"/>
      <color rgb="FF000000"/>
      <name val="Tahoma"/>
      <family val="2"/>
    </font>
    <font>
      <sz val="9"/>
      <color theme="0"/>
      <name val="宋体"/>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 fillId="0" borderId="0"/>
    <xf numFmtId="9" fontId="31" fillId="0" borderId="0" applyFont="0" applyFill="0" applyBorder="0" applyAlignment="0" applyProtection="0">
      <alignment vertical="center"/>
    </xf>
  </cellStyleXfs>
  <cellXfs count="163">
    <xf numFmtId="0" fontId="0" fillId="0" borderId="0" xfId="0"/>
    <xf numFmtId="0" fontId="5" fillId="0" borderId="2" xfId="1" applyFont="1" applyBorder="1"/>
    <xf numFmtId="0" fontId="5" fillId="0" borderId="2" xfId="1" applyFont="1" applyBorder="1" applyAlignment="1">
      <alignment horizontal="center"/>
    </xf>
    <xf numFmtId="14" fontId="5" fillId="0" borderId="2" xfId="1" applyNumberFormat="1" applyFont="1" applyFill="1" applyBorder="1" applyAlignment="1">
      <alignment horizontal="center" vertical="center"/>
    </xf>
    <xf numFmtId="49" fontId="5" fillId="0" borderId="2" xfId="1" applyNumberFormat="1" applyFont="1" applyBorder="1" applyAlignment="1">
      <alignment horizontal="center" vertical="center"/>
    </xf>
    <xf numFmtId="0" fontId="5" fillId="0" borderId="2" xfId="1" applyFont="1" applyBorder="1" applyAlignment="1">
      <alignment horizontal="center" vertical="center"/>
    </xf>
    <xf numFmtId="0" fontId="5" fillId="0" borderId="2" xfId="1" applyFont="1" applyFill="1" applyBorder="1" applyAlignment="1">
      <alignment horizontal="center" vertical="center"/>
    </xf>
    <xf numFmtId="0" fontId="6" fillId="0" borderId="5" xfId="0" applyFont="1" applyBorder="1" applyAlignment="1">
      <alignment vertical="center"/>
    </xf>
    <xf numFmtId="0" fontId="7" fillId="0" borderId="0" xfId="0" applyFont="1" applyFill="1"/>
    <xf numFmtId="0" fontId="7" fillId="4" borderId="0" xfId="0" applyFont="1" applyFill="1"/>
    <xf numFmtId="0" fontId="11" fillId="7" borderId="0" xfId="0" applyFont="1" applyFill="1" applyBorder="1" applyAlignment="1">
      <alignment vertical="center"/>
    </xf>
    <xf numFmtId="0" fontId="0" fillId="7" borderId="0" xfId="0" applyFill="1" applyBorder="1" applyAlignment="1">
      <alignment vertical="center"/>
    </xf>
    <xf numFmtId="0" fontId="0" fillId="0" borderId="0" xfId="0" applyFill="1" applyBorder="1"/>
    <xf numFmtId="0" fontId="11" fillId="0" borderId="0" xfId="0" applyFont="1" applyFill="1" applyBorder="1"/>
    <xf numFmtId="0" fontId="0" fillId="0" borderId="0" xfId="0" applyAlignment="1">
      <alignment horizontal="center"/>
    </xf>
    <xf numFmtId="0" fontId="0" fillId="0" borderId="0" xfId="0" applyAlignment="1">
      <alignment horizontal="center" vertical="center"/>
    </xf>
    <xf numFmtId="0" fontId="0" fillId="0" borderId="0" xfId="0" applyFill="1"/>
    <xf numFmtId="0" fontId="0" fillId="0" borderId="0" xfId="0" applyFill="1" applyAlignment="1">
      <alignment horizontal="right"/>
    </xf>
    <xf numFmtId="0" fontId="14" fillId="0" borderId="0" xfId="0" applyFont="1" applyFill="1" applyBorder="1"/>
    <xf numFmtId="0" fontId="14" fillId="0" borderId="0" xfId="0" applyFont="1"/>
    <xf numFmtId="0" fontId="14" fillId="0" borderId="0" xfId="0" applyFont="1" applyFill="1" applyBorder="1" applyAlignment="1">
      <alignment horizontal="left"/>
    </xf>
    <xf numFmtId="0" fontId="0" fillId="7" borderId="0" xfId="0" applyFill="1" applyBorder="1" applyAlignment="1">
      <alignment horizontal="right" vertical="center"/>
    </xf>
    <xf numFmtId="0" fontId="0" fillId="0" borderId="0" xfId="0" applyFill="1" applyBorder="1" applyAlignment="1">
      <alignment horizontal="right"/>
    </xf>
    <xf numFmtId="0" fontId="14" fillId="0" borderId="0" xfId="0" applyFont="1" applyFill="1" applyBorder="1" applyAlignment="1">
      <alignment horizontal="right"/>
    </xf>
    <xf numFmtId="0" fontId="0" fillId="0" borderId="0" xfId="0" applyAlignment="1">
      <alignment horizontal="right"/>
    </xf>
    <xf numFmtId="9" fontId="0" fillId="0" borderId="0" xfId="0" applyNumberFormat="1" applyFill="1"/>
    <xf numFmtId="9" fontId="0" fillId="0" borderId="0" xfId="0" applyNumberFormat="1" applyFill="1" applyAlignment="1">
      <alignment horizontal="center"/>
    </xf>
    <xf numFmtId="176" fontId="0" fillId="0" borderId="0" xfId="0" applyNumberFormat="1" applyFill="1"/>
    <xf numFmtId="10" fontId="0" fillId="0" borderId="0" xfId="0" applyNumberFormat="1" applyFill="1"/>
    <xf numFmtId="177" fontId="0" fillId="0" borderId="0" xfId="0" applyNumberFormat="1" applyFill="1"/>
    <xf numFmtId="0" fontId="15" fillId="0" borderId="0" xfId="0" applyFont="1" applyFill="1"/>
    <xf numFmtId="0" fontId="0" fillId="0" borderId="0" xfId="0" applyFill="1" applyAlignment="1">
      <alignment horizontal="left"/>
    </xf>
    <xf numFmtId="0" fontId="15" fillId="0" borderId="0" xfId="0" applyFont="1" applyFill="1" applyAlignment="1">
      <alignment horizontal="left"/>
    </xf>
    <xf numFmtId="0" fontId="15" fillId="0" borderId="0" xfId="0" applyFont="1" applyAlignment="1">
      <alignment horizontal="left" vertical="center"/>
    </xf>
    <xf numFmtId="0" fontId="16" fillId="0" borderId="0" xfId="0" applyFont="1" applyFill="1"/>
    <xf numFmtId="0" fontId="17" fillId="0" borderId="0" xfId="0" applyFont="1" applyFill="1"/>
    <xf numFmtId="0" fontId="0" fillId="0" borderId="0" xfId="0" applyFill="1" applyAlignment="1">
      <alignment horizontal="center" vertical="center"/>
    </xf>
    <xf numFmtId="0" fontId="14" fillId="0" borderId="0" xfId="0" applyFont="1" applyAlignment="1">
      <alignment horizontal="left"/>
    </xf>
    <xf numFmtId="0" fontId="14" fillId="0" borderId="0" xfId="0" applyFont="1" applyAlignment="1">
      <alignment horizontal="left" vertical="center"/>
    </xf>
    <xf numFmtId="0" fontId="14" fillId="0" borderId="0" xfId="0" applyFont="1" applyFill="1"/>
    <xf numFmtId="0" fontId="18" fillId="0" borderId="0" xfId="0" applyFont="1" applyFill="1" applyBorder="1"/>
    <xf numFmtId="0" fontId="14" fillId="0" borderId="0" xfId="0" applyFont="1" applyFill="1" applyAlignment="1">
      <alignment horizontal="right"/>
    </xf>
    <xf numFmtId="0" fontId="14" fillId="0" borderId="0" xfId="0" applyFont="1" applyFill="1" applyAlignment="1">
      <alignment horizontal="left"/>
    </xf>
    <xf numFmtId="0" fontId="14" fillId="0" borderId="0" xfId="0" applyFont="1" applyFill="1" applyAlignment="1">
      <alignment horizontal="center" vertical="center"/>
    </xf>
    <xf numFmtId="176" fontId="14" fillId="0" borderId="0" xfId="0" applyNumberFormat="1" applyFont="1" applyFill="1"/>
    <xf numFmtId="0" fontId="19" fillId="0" borderId="0" xfId="0" applyFont="1" applyAlignment="1">
      <alignment horizontal="center"/>
    </xf>
    <xf numFmtId="0" fontId="20" fillId="0" borderId="0" xfId="0" applyFont="1" applyAlignment="1">
      <alignment horizontal="center"/>
    </xf>
    <xf numFmtId="0" fontId="19" fillId="0" borderId="0" xfId="0"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wrapText="1"/>
    </xf>
    <xf numFmtId="0" fontId="22" fillId="0" borderId="0" xfId="0" applyFont="1" applyAlignment="1">
      <alignment horizontal="center" vertical="center"/>
    </xf>
    <xf numFmtId="0" fontId="15" fillId="0" borderId="0" xfId="0" applyFont="1" applyFill="1" applyBorder="1"/>
    <xf numFmtId="0" fontId="19" fillId="0" borderId="0" xfId="0" applyFont="1" applyAlignment="1">
      <alignment vertical="center" wrapText="1"/>
    </xf>
    <xf numFmtId="0" fontId="19" fillId="0" borderId="0" xfId="0" applyFont="1" applyAlignment="1">
      <alignment horizontal="left"/>
    </xf>
    <xf numFmtId="0" fontId="22" fillId="0" borderId="0" xfId="0" applyFont="1" applyAlignment="1">
      <alignment horizontal="left" vertical="center" wrapText="1"/>
    </xf>
    <xf numFmtId="0" fontId="19" fillId="0" borderId="0" xfId="0" applyFont="1" applyAlignment="1">
      <alignment horizontal="left" vertical="center"/>
    </xf>
    <xf numFmtId="0" fontId="25" fillId="0" borderId="0" xfId="0" applyFont="1"/>
    <xf numFmtId="0" fontId="26" fillId="0" borderId="0" xfId="0" applyFont="1" applyAlignment="1">
      <alignment horizontal="center" vertical="center" wrapText="1"/>
    </xf>
    <xf numFmtId="0" fontId="19" fillId="0" borderId="0" xfId="0" applyFont="1" applyAlignment="1">
      <alignment horizontal="left" vertical="top" wrapText="1"/>
    </xf>
    <xf numFmtId="0" fontId="19" fillId="0" borderId="0" xfId="0" applyFont="1" applyAlignment="1">
      <alignment horizontal="center"/>
    </xf>
    <xf numFmtId="0" fontId="19" fillId="0" borderId="2" xfId="0" applyFont="1" applyBorder="1" applyAlignment="1">
      <alignment horizontal="center" vertical="center"/>
    </xf>
    <xf numFmtId="0" fontId="19" fillId="0" borderId="2" xfId="0" applyFont="1" applyBorder="1" applyAlignment="1">
      <alignment horizontal="left" vertical="top" wrapText="1"/>
    </xf>
    <xf numFmtId="0" fontId="19" fillId="0" borderId="2" xfId="0" applyFont="1" applyBorder="1" applyAlignment="1">
      <alignment horizontal="center"/>
    </xf>
    <xf numFmtId="0" fontId="19" fillId="0" borderId="2" xfId="0" applyFont="1" applyBorder="1" applyAlignment="1">
      <alignment horizontal="center" vertical="center" wrapText="1"/>
    </xf>
    <xf numFmtId="0" fontId="19" fillId="0" borderId="2" xfId="0" applyFont="1" applyBorder="1" applyAlignment="1">
      <alignment horizontal="left"/>
    </xf>
    <xf numFmtId="0" fontId="5" fillId="0" borderId="2" xfId="1" applyFont="1" applyBorder="1" applyAlignment="1">
      <alignment horizontal="center" vertical="center"/>
    </xf>
    <xf numFmtId="0" fontId="19" fillId="0" borderId="2" xfId="0" applyFont="1" applyBorder="1" applyAlignment="1">
      <alignment horizontal="center" vertical="center"/>
    </xf>
    <xf numFmtId="0" fontId="19" fillId="0" borderId="0" xfId="0" applyFont="1" applyAlignment="1">
      <alignment horizontal="center"/>
    </xf>
    <xf numFmtId="0" fontId="19" fillId="0" borderId="0" xfId="0" applyFont="1" applyAlignment="1">
      <alignment horizontal="right"/>
    </xf>
    <xf numFmtId="0" fontId="27" fillId="0" borderId="0" xfId="0" applyFont="1" applyFill="1"/>
    <xf numFmtId="0" fontId="18" fillId="0" borderId="0" xfId="0" applyFont="1" applyFill="1" applyBorder="1" applyAlignment="1">
      <alignment horizontal="center" vertical="center"/>
    </xf>
    <xf numFmtId="0" fontId="25" fillId="0" borderId="0" xfId="0" applyFont="1" applyAlignment="1">
      <alignment horizontal="center"/>
    </xf>
    <xf numFmtId="0" fontId="28" fillId="0" borderId="0" xfId="0" applyFont="1" applyFill="1" applyBorder="1"/>
    <xf numFmtId="0" fontId="29" fillId="0" borderId="0" xfId="0" applyFont="1" applyFill="1"/>
    <xf numFmtId="0" fontId="25" fillId="0" borderId="0" xfId="0" applyFont="1" applyAlignment="1">
      <alignment horizontal="center" vertical="center"/>
    </xf>
    <xf numFmtId="0" fontId="30" fillId="0" borderId="0" xfId="0" applyFont="1"/>
    <xf numFmtId="0" fontId="17" fillId="0" borderId="0" xfId="0" applyFont="1"/>
    <xf numFmtId="0" fontId="17" fillId="0" borderId="0" xfId="0" applyFont="1" applyAlignment="1">
      <alignment vertical="center"/>
    </xf>
    <xf numFmtId="0" fontId="17" fillId="0" borderId="0" xfId="0" applyFont="1" applyAlignment="1">
      <alignment horizontal="center"/>
    </xf>
    <xf numFmtId="0" fontId="17" fillId="0" borderId="0" xfId="0" applyFont="1" applyAlignment="1">
      <alignment horizontal="left" vertical="center"/>
    </xf>
    <xf numFmtId="0" fontId="17" fillId="0" borderId="0" xfId="0" applyFont="1" applyAlignment="1">
      <alignment horizontal="center" vertical="center"/>
    </xf>
    <xf numFmtId="0" fontId="17" fillId="0" borderId="0" xfId="0" applyFont="1" applyAlignment="1"/>
    <xf numFmtId="0" fontId="25" fillId="0" borderId="0" xfId="0" applyFont="1" applyAlignment="1">
      <alignment horizontal="center" vertical="center"/>
    </xf>
    <xf numFmtId="9" fontId="25" fillId="0" borderId="0" xfId="0" applyNumberFormat="1" applyFont="1"/>
    <xf numFmtId="9" fontId="25" fillId="0" borderId="0" xfId="0" applyNumberFormat="1" applyFont="1" applyAlignment="1">
      <alignment horizontal="center"/>
    </xf>
    <xf numFmtId="9" fontId="25" fillId="0" borderId="0" xfId="0" applyNumberFormat="1" applyFont="1" applyAlignment="1">
      <alignment horizontal="center" vertical="center"/>
    </xf>
    <xf numFmtId="9" fontId="25" fillId="0" borderId="0" xfId="0" applyNumberFormat="1" applyFont="1" applyAlignment="1">
      <alignment horizontal="right" vertical="center"/>
    </xf>
    <xf numFmtId="9" fontId="25" fillId="0" borderId="0" xfId="2" applyFont="1" applyAlignment="1">
      <alignment horizontal="center" vertical="center"/>
    </xf>
    <xf numFmtId="0" fontId="25" fillId="0" borderId="0" xfId="0" applyFont="1" applyAlignment="1">
      <alignment horizontal="right"/>
    </xf>
    <xf numFmtId="0" fontId="25" fillId="0" borderId="0" xfId="0" applyFont="1" applyAlignment="1">
      <alignment horizontal="right" vertical="center"/>
    </xf>
    <xf numFmtId="10" fontId="25" fillId="0" borderId="0" xfId="2" applyNumberFormat="1" applyFont="1" applyAlignment="1">
      <alignment horizontal="center" vertical="center"/>
    </xf>
    <xf numFmtId="0" fontId="32" fillId="0" borderId="0" xfId="0" applyFont="1" applyAlignment="1">
      <alignment horizontal="center"/>
    </xf>
    <xf numFmtId="0" fontId="25" fillId="0" borderId="0" xfId="0" applyFont="1" applyAlignment="1">
      <alignment horizontal="center" vertical="center"/>
    </xf>
    <xf numFmtId="0" fontId="25" fillId="3" borderId="0" xfId="0" applyFont="1" applyFill="1"/>
    <xf numFmtId="0" fontId="25" fillId="0" borderId="0" xfId="0" applyFont="1" applyAlignment="1">
      <alignment horizontal="center" vertical="center"/>
    </xf>
    <xf numFmtId="0" fontId="14" fillId="0" borderId="0" xfId="0" applyFont="1" applyFill="1" applyBorder="1" applyAlignment="1">
      <alignment horizontal="center"/>
    </xf>
    <xf numFmtId="0" fontId="14" fillId="0" borderId="0" xfId="0" applyFont="1" applyFill="1" applyBorder="1" applyAlignment="1"/>
    <xf numFmtId="0" fontId="14" fillId="0" borderId="0" xfId="0" applyFont="1" applyFill="1" applyBorder="1" applyAlignment="1">
      <alignment horizontal="center" vertical="center"/>
    </xf>
    <xf numFmtId="0" fontId="25" fillId="0" borderId="0" xfId="0" applyFont="1" applyAlignment="1"/>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Alignment="1">
      <alignment horizontal="left"/>
    </xf>
    <xf numFmtId="0" fontId="19" fillId="0" borderId="2" xfId="0" applyFont="1" applyBorder="1" applyAlignment="1">
      <alignment horizontal="center" vertical="center"/>
    </xf>
    <xf numFmtId="0" fontId="19" fillId="0" borderId="0" xfId="0" applyFont="1" applyAlignment="1">
      <alignment horizontal="center"/>
    </xf>
    <xf numFmtId="0" fontId="15" fillId="0" borderId="0" xfId="0" applyFont="1"/>
    <xf numFmtId="0" fontId="0" fillId="0" borderId="0" xfId="0" applyAlignment="1">
      <alignment horizontal="center" vertical="center"/>
    </xf>
    <xf numFmtId="9" fontId="0" fillId="0" borderId="0" xfId="0" applyNumberFormat="1"/>
    <xf numFmtId="0" fontId="0" fillId="7" borderId="0" xfId="0" applyFill="1" applyBorder="1" applyAlignment="1">
      <alignment horizontal="center" vertical="center"/>
    </xf>
    <xf numFmtId="0" fontId="0" fillId="0" borderId="0" xfId="0" applyFill="1" applyBorder="1" applyAlignment="1">
      <alignment horizontal="center" vertical="center"/>
    </xf>
    <xf numFmtId="0" fontId="15" fillId="0" borderId="0" xfId="0" applyFont="1" applyFill="1" applyAlignment="1">
      <alignment horizontal="center" vertical="center"/>
    </xf>
    <xf numFmtId="0" fontId="12" fillId="0" borderId="0" xfId="0" applyFont="1" applyFill="1" applyAlignment="1">
      <alignment horizontal="center" vertical="center"/>
    </xf>
    <xf numFmtId="0" fontId="32" fillId="0" borderId="0" xfId="0" applyFont="1"/>
    <xf numFmtId="0" fontId="14" fillId="3" borderId="0" xfId="0" applyFont="1" applyFill="1"/>
    <xf numFmtId="0" fontId="0" fillId="3" borderId="0" xfId="0" applyFill="1"/>
    <xf numFmtId="0" fontId="0" fillId="3" borderId="0" xfId="0" applyFill="1" applyAlignment="1">
      <alignment horizontal="right"/>
    </xf>
    <xf numFmtId="0" fontId="15" fillId="0" borderId="0" xfId="0" applyFont="1" applyFill="1" applyAlignment="1">
      <alignment horizontal="left" vertical="center"/>
    </xf>
    <xf numFmtId="0" fontId="0" fillId="3" borderId="0" xfId="0" applyFill="1" applyAlignment="1">
      <alignment horizontal="left"/>
    </xf>
    <xf numFmtId="0" fontId="34" fillId="0" borderId="0" xfId="0" applyFont="1"/>
    <xf numFmtId="0" fontId="16" fillId="0" borderId="0" xfId="0" applyFont="1" applyFill="1" applyAlignment="1">
      <alignment horizontal="right"/>
    </xf>
    <xf numFmtId="0" fontId="0" fillId="0" borderId="0" xfId="0" applyFill="1" applyAlignment="1">
      <alignment horizontal="center"/>
    </xf>
    <xf numFmtId="0" fontId="0" fillId="3" borderId="0" xfId="0" applyFill="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vertical="center"/>
    </xf>
    <xf numFmtId="0" fontId="25" fillId="8" borderId="0" xfId="0" applyFont="1" applyFill="1"/>
    <xf numFmtId="0" fontId="35" fillId="8" borderId="0" xfId="0" applyFont="1" applyFill="1"/>
    <xf numFmtId="0" fontId="35" fillId="9" borderId="0" xfId="0" applyFont="1" applyFill="1"/>
    <xf numFmtId="0" fontId="25" fillId="9" borderId="0" xfId="0" applyFont="1" applyFill="1"/>
    <xf numFmtId="0" fontId="25" fillId="0" borderId="0" xfId="0" applyFont="1" applyAlignment="1">
      <alignment horizontal="left" vertical="center"/>
    </xf>
    <xf numFmtId="0" fontId="5" fillId="0" borderId="0" xfId="0" applyFont="1"/>
    <xf numFmtId="0" fontId="19" fillId="0" borderId="0" xfId="0" applyFont="1" applyAlignment="1">
      <alignment horizontal="center"/>
    </xf>
    <xf numFmtId="0" fontId="22"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Alignment="1">
      <alignment horizontal="center"/>
    </xf>
    <xf numFmtId="0" fontId="0" fillId="7" borderId="0" xfId="0" applyFill="1" applyBorder="1" applyAlignment="1">
      <alignment vertical="center" wrapText="1"/>
    </xf>
    <xf numFmtId="0" fontId="19" fillId="0" borderId="0" xfId="0" applyFont="1" applyAlignment="1">
      <alignment horizontal="center" wrapText="1"/>
    </xf>
    <xf numFmtId="0" fontId="19" fillId="0" borderId="2" xfId="0" applyFont="1" applyBorder="1" applyAlignment="1">
      <alignment horizontal="center" wrapText="1"/>
    </xf>
    <xf numFmtId="0" fontId="25" fillId="0" borderId="0" xfId="0" applyFont="1" applyAlignment="1">
      <alignment horizontal="left" vertical="center" wrapText="1"/>
    </xf>
    <xf numFmtId="0" fontId="8" fillId="6" borderId="3" xfId="0" applyFont="1" applyFill="1" applyBorder="1" applyAlignment="1">
      <alignment horizontal="center" vertical="center"/>
    </xf>
    <xf numFmtId="0" fontId="8" fillId="6" borderId="0" xfId="0" applyFont="1" applyFill="1" applyBorder="1" applyAlignment="1">
      <alignment horizontal="center" vertical="center"/>
    </xf>
    <xf numFmtId="0" fontId="7" fillId="4" borderId="0" xfId="0" applyFont="1" applyFill="1" applyAlignment="1">
      <alignment horizontal="center"/>
    </xf>
    <xf numFmtId="0" fontId="7" fillId="4" borderId="4" xfId="0" applyFont="1" applyFill="1" applyBorder="1" applyAlignment="1">
      <alignment horizontal="center"/>
    </xf>
    <xf numFmtId="0" fontId="9" fillId="4" borderId="0" xfId="0" applyFont="1" applyFill="1" applyAlignment="1">
      <alignment horizontal="center"/>
    </xf>
    <xf numFmtId="0" fontId="10" fillId="0" borderId="3" xfId="0" applyFont="1" applyBorder="1" applyAlignment="1">
      <alignment horizontal="center" vertical="center"/>
    </xf>
    <xf numFmtId="0" fontId="10" fillId="0" borderId="0" xfId="0" applyFont="1" applyBorder="1" applyAlignment="1">
      <alignment horizontal="center" vertical="center"/>
    </xf>
    <xf numFmtId="0" fontId="5" fillId="0" borderId="2" xfId="1" applyFont="1" applyBorder="1" applyAlignment="1">
      <alignment horizontal="center" vertical="center"/>
    </xf>
    <xf numFmtId="0" fontId="6" fillId="3" borderId="3" xfId="0" applyFont="1" applyFill="1" applyBorder="1" applyAlignment="1">
      <alignment horizontal="center" vertical="center"/>
    </xf>
    <xf numFmtId="0" fontId="6" fillId="3" borderId="0"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0" xfId="0" applyFont="1" applyFill="1" applyBorder="1" applyAlignment="1">
      <alignment horizontal="center" vertical="center"/>
    </xf>
    <xf numFmtId="0" fontId="2" fillId="2" borderId="1" xfId="1" applyFont="1" applyFill="1" applyBorder="1" applyAlignment="1">
      <alignment horizontal="center"/>
    </xf>
    <xf numFmtId="0" fontId="4" fillId="2" borderId="1" xfId="1" applyFont="1" applyFill="1" applyBorder="1" applyAlignment="1">
      <alignment horizontal="center"/>
    </xf>
    <xf numFmtId="49" fontId="5" fillId="0" borderId="2" xfId="1" applyNumberFormat="1" applyFont="1" applyBorder="1" applyAlignment="1">
      <alignment horizontal="center" vertical="center"/>
    </xf>
    <xf numFmtId="0" fontId="2" fillId="2" borderId="2" xfId="1" applyFont="1" applyFill="1" applyBorder="1" applyAlignment="1">
      <alignment horizontal="center"/>
    </xf>
    <xf numFmtId="0" fontId="5" fillId="0" borderId="2" xfId="1" applyFont="1" applyBorder="1" applyAlignment="1">
      <alignment horizontal="center"/>
    </xf>
    <xf numFmtId="0" fontId="25" fillId="0" borderId="0" xfId="0" applyFont="1" applyAlignment="1">
      <alignment horizontal="center" vertical="center"/>
    </xf>
    <xf numFmtId="0" fontId="19" fillId="0" borderId="6" xfId="0" applyFont="1" applyBorder="1" applyAlignment="1">
      <alignment horizontal="center" vertical="center"/>
    </xf>
    <xf numFmtId="0" fontId="19" fillId="0" borderId="7" xfId="0" applyFont="1" applyBorder="1" applyAlignment="1">
      <alignment horizontal="center" vertical="center"/>
    </xf>
    <xf numFmtId="0" fontId="19" fillId="0" borderId="8" xfId="0" applyFont="1" applyBorder="1" applyAlignment="1">
      <alignment horizontal="center" vertical="center"/>
    </xf>
    <xf numFmtId="0" fontId="19" fillId="0" borderId="0" xfId="0" applyFont="1" applyAlignment="1">
      <alignment horizontal="center"/>
    </xf>
    <xf numFmtId="0" fontId="19" fillId="0" borderId="2" xfId="0" applyFont="1" applyBorder="1" applyAlignment="1">
      <alignment horizontal="center" vertical="center"/>
    </xf>
    <xf numFmtId="0" fontId="25" fillId="0" borderId="0" xfId="0" applyFont="1" applyAlignment="1">
      <alignment horizontal="center"/>
    </xf>
    <xf numFmtId="0" fontId="0" fillId="0" borderId="0" xfId="0" applyAlignment="1">
      <alignment horizontal="center" vertical="center"/>
    </xf>
    <xf numFmtId="0" fontId="25" fillId="0" borderId="0" xfId="0" applyFont="1" applyAlignment="1">
      <alignment horizontal="left" vertical="top" wrapText="1"/>
    </xf>
  </cellXfs>
  <cellStyles count="3">
    <cellStyle name="百分比" xfId="2" builtinId="5"/>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trendline>
            <c:trendlineType val="log"/>
            <c:dispRSqr val="1"/>
            <c:dispEq val="1"/>
            <c:trendlineLbl>
              <c:numFmt formatCode="General" sourceLinked="0"/>
            </c:trendlineLbl>
          </c:trendline>
          <c:xVal>
            <c:numRef>
              <c:f>属性设计!$V$134:$V$136</c:f>
              <c:numCache>
                <c:formatCode>General</c:formatCode>
                <c:ptCount val="3"/>
                <c:pt idx="0">
                  <c:v>100</c:v>
                </c:pt>
                <c:pt idx="1">
                  <c:v>200</c:v>
                </c:pt>
                <c:pt idx="2">
                  <c:v>300</c:v>
                </c:pt>
              </c:numCache>
            </c:numRef>
          </c:xVal>
          <c:yVal>
            <c:numRef>
              <c:f>属性设计!$W$134:$W$136</c:f>
              <c:numCache>
                <c:formatCode>General</c:formatCode>
                <c:ptCount val="3"/>
                <c:pt idx="0">
                  <c:v>0.9</c:v>
                </c:pt>
                <c:pt idx="1">
                  <c:v>1.1000000000000001</c:v>
                </c:pt>
                <c:pt idx="2">
                  <c:v>1.2</c:v>
                </c:pt>
              </c:numCache>
            </c:numRef>
          </c:yVal>
          <c:smooth val="1"/>
        </c:ser>
        <c:dLbls>
          <c:showLegendKey val="0"/>
          <c:showVal val="0"/>
          <c:showCatName val="0"/>
          <c:showSerName val="0"/>
          <c:showPercent val="0"/>
          <c:showBubbleSize val="0"/>
        </c:dLbls>
        <c:axId val="681552656"/>
        <c:axId val="681557008"/>
      </c:scatterChart>
      <c:valAx>
        <c:axId val="681552656"/>
        <c:scaling>
          <c:orientation val="minMax"/>
        </c:scaling>
        <c:delete val="0"/>
        <c:axPos val="b"/>
        <c:numFmt formatCode="General" sourceLinked="1"/>
        <c:majorTickMark val="out"/>
        <c:minorTickMark val="none"/>
        <c:tickLblPos val="nextTo"/>
        <c:crossAx val="681557008"/>
        <c:crosses val="autoZero"/>
        <c:crossBetween val="midCat"/>
      </c:valAx>
      <c:valAx>
        <c:axId val="681557008"/>
        <c:scaling>
          <c:orientation val="minMax"/>
        </c:scaling>
        <c:delete val="0"/>
        <c:axPos val="l"/>
        <c:majorGridlines/>
        <c:numFmt formatCode="General" sourceLinked="1"/>
        <c:majorTickMark val="out"/>
        <c:minorTickMark val="none"/>
        <c:tickLblPos val="nextTo"/>
        <c:crossAx val="6815526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B637EA7-2E6A-40D3-A864-BC44D3A17B7A}" type="doc">
      <dgm:prSet loTypeId="urn:microsoft.com/office/officeart/2009/3/layout/HorizontalOrganizationChart" loCatId="hierarchy" qsTypeId="urn:microsoft.com/office/officeart/2005/8/quickstyle/simple1" qsCatId="simple" csTypeId="urn:microsoft.com/office/officeart/2005/8/colors/accent1_2" csCatId="accent1" phldr="1"/>
      <dgm:spPr/>
      <dgm:t>
        <a:bodyPr/>
        <a:lstStyle/>
        <a:p>
          <a:endParaRPr lang="zh-CN" altLang="en-US"/>
        </a:p>
      </dgm:t>
    </dgm:pt>
    <dgm:pt modelId="{DAE374BA-CD9E-4059-AECA-118D1C5E58CA}">
      <dgm:prSet phldrT="[文本]"/>
      <dgm:spPr/>
      <dgm:t>
        <a:bodyPr/>
        <a:lstStyle/>
        <a:p>
          <a:r>
            <a:rPr lang="zh-CN" altLang="en-US"/>
            <a:t>策略</a:t>
          </a:r>
        </a:p>
      </dgm:t>
    </dgm:pt>
    <dgm:pt modelId="{D667F5C5-DDC3-47F0-B553-448C6019B876}" type="parTrans" cxnId="{A4B5D706-0205-4B58-8853-3FA79DDD2AFD}">
      <dgm:prSet/>
      <dgm:spPr/>
      <dgm:t>
        <a:bodyPr/>
        <a:lstStyle/>
        <a:p>
          <a:endParaRPr lang="zh-CN" altLang="en-US"/>
        </a:p>
      </dgm:t>
    </dgm:pt>
    <dgm:pt modelId="{06AE38FA-275C-421A-9A41-B22A623B2C23}" type="sibTrans" cxnId="{A4B5D706-0205-4B58-8853-3FA79DDD2AFD}">
      <dgm:prSet/>
      <dgm:spPr/>
      <dgm:t>
        <a:bodyPr/>
        <a:lstStyle/>
        <a:p>
          <a:endParaRPr lang="zh-CN" altLang="en-US"/>
        </a:p>
      </dgm:t>
    </dgm:pt>
    <dgm:pt modelId="{536FF365-A8FB-40D2-A026-63C71271832E}">
      <dgm:prSet phldrT="[文本]"/>
      <dgm:spPr/>
      <dgm:t>
        <a:bodyPr/>
        <a:lstStyle/>
        <a:p>
          <a:r>
            <a:rPr lang="zh-CN" altLang="en-US"/>
            <a:t>队伍策略</a:t>
          </a:r>
        </a:p>
      </dgm:t>
    </dgm:pt>
    <dgm:pt modelId="{0209DE79-DCC2-43F6-A725-01EC7AC73F05}" type="parTrans" cxnId="{0E4306F4-12C9-4998-8027-19FC948FD67A}">
      <dgm:prSet/>
      <dgm:spPr/>
      <dgm:t>
        <a:bodyPr/>
        <a:lstStyle/>
        <a:p>
          <a:endParaRPr lang="zh-CN" altLang="en-US"/>
        </a:p>
      </dgm:t>
    </dgm:pt>
    <dgm:pt modelId="{A3FD34AB-58B2-4BDC-AE10-378BAA0B2B59}" type="sibTrans" cxnId="{0E4306F4-12C9-4998-8027-19FC948FD67A}">
      <dgm:prSet/>
      <dgm:spPr/>
      <dgm:t>
        <a:bodyPr/>
        <a:lstStyle/>
        <a:p>
          <a:endParaRPr lang="zh-CN" altLang="en-US"/>
        </a:p>
      </dgm:t>
    </dgm:pt>
    <dgm:pt modelId="{938F0307-4153-4B21-9877-DF42A9A24F87}">
      <dgm:prSet phldrT="[文本]"/>
      <dgm:spPr/>
      <dgm:t>
        <a:bodyPr/>
        <a:lstStyle/>
        <a:p>
          <a:r>
            <a:rPr lang="zh-CN" altLang="en-US"/>
            <a:t>主力部队</a:t>
          </a:r>
        </a:p>
      </dgm:t>
    </dgm:pt>
    <dgm:pt modelId="{05E89292-6D90-4848-948F-EA3D2FE38FC9}" type="parTrans" cxnId="{53AF7F0D-5DB0-426A-B070-A71BD8C0BD0E}">
      <dgm:prSet/>
      <dgm:spPr/>
      <dgm:t>
        <a:bodyPr/>
        <a:lstStyle/>
        <a:p>
          <a:endParaRPr lang="zh-CN" altLang="en-US"/>
        </a:p>
      </dgm:t>
    </dgm:pt>
    <dgm:pt modelId="{914904A0-FE70-4EA0-A758-AAAB54F431D8}" type="sibTrans" cxnId="{53AF7F0D-5DB0-426A-B070-A71BD8C0BD0E}">
      <dgm:prSet/>
      <dgm:spPr/>
      <dgm:t>
        <a:bodyPr/>
        <a:lstStyle/>
        <a:p>
          <a:endParaRPr lang="zh-CN" altLang="en-US"/>
        </a:p>
      </dgm:t>
    </dgm:pt>
    <dgm:pt modelId="{EB50F4A7-6C88-41E9-AC53-32652E06393F}">
      <dgm:prSet phldrT="[文本]"/>
      <dgm:spPr/>
      <dgm:t>
        <a:bodyPr/>
        <a:lstStyle/>
        <a:p>
          <a:r>
            <a:rPr lang="zh-CN" altLang="en-US"/>
            <a:t>负重部队</a:t>
          </a:r>
        </a:p>
      </dgm:t>
    </dgm:pt>
    <dgm:pt modelId="{77B6A722-999A-45C9-A032-AF41805BC24A}" type="parTrans" cxnId="{82BE1C0E-1CA9-40AC-9817-30677FBAF991}">
      <dgm:prSet/>
      <dgm:spPr/>
      <dgm:t>
        <a:bodyPr/>
        <a:lstStyle/>
        <a:p>
          <a:endParaRPr lang="zh-CN" altLang="en-US"/>
        </a:p>
      </dgm:t>
    </dgm:pt>
    <dgm:pt modelId="{0C0DBA1E-CF7F-4EAE-B0BD-462E82DBD2BB}" type="sibTrans" cxnId="{82BE1C0E-1CA9-40AC-9817-30677FBAF991}">
      <dgm:prSet/>
      <dgm:spPr/>
      <dgm:t>
        <a:bodyPr/>
        <a:lstStyle/>
        <a:p>
          <a:endParaRPr lang="zh-CN" altLang="en-US"/>
        </a:p>
      </dgm:t>
    </dgm:pt>
    <dgm:pt modelId="{380E9C2A-C3BB-4086-A4D2-6D57FDE93371}">
      <dgm:prSet phldrT="[文本]"/>
      <dgm:spPr/>
      <dgm:t>
        <a:bodyPr/>
        <a:lstStyle/>
        <a:p>
          <a:r>
            <a:rPr lang="zh-CN" altLang="en-US"/>
            <a:t>部队策略</a:t>
          </a:r>
        </a:p>
      </dgm:t>
    </dgm:pt>
    <dgm:pt modelId="{E2A43F75-BA96-4C0A-8716-E65614F9BC59}" type="parTrans" cxnId="{2484BC08-2417-49C1-AF0F-FB22C3465F5A}">
      <dgm:prSet/>
      <dgm:spPr/>
      <dgm:t>
        <a:bodyPr/>
        <a:lstStyle/>
        <a:p>
          <a:endParaRPr lang="zh-CN" altLang="en-US"/>
        </a:p>
      </dgm:t>
    </dgm:pt>
    <dgm:pt modelId="{C83CE337-184F-4C8C-81E2-4DC59392EE0C}" type="sibTrans" cxnId="{2484BC08-2417-49C1-AF0F-FB22C3465F5A}">
      <dgm:prSet/>
      <dgm:spPr/>
      <dgm:t>
        <a:bodyPr/>
        <a:lstStyle/>
        <a:p>
          <a:endParaRPr lang="zh-CN" altLang="en-US"/>
        </a:p>
      </dgm:t>
    </dgm:pt>
    <dgm:pt modelId="{7D5C66B6-0379-463A-A1CC-6F1EBAA01578}">
      <dgm:prSet phldrT="[文本]"/>
      <dgm:spPr/>
      <dgm:t>
        <a:bodyPr/>
        <a:lstStyle/>
        <a:p>
          <a:r>
            <a:rPr lang="zh-CN" altLang="en-US"/>
            <a:t>输出</a:t>
          </a:r>
        </a:p>
      </dgm:t>
    </dgm:pt>
    <dgm:pt modelId="{410790CF-48F5-462C-93A8-7D03F3B89CB2}" type="parTrans" cxnId="{0A767D57-59E4-4DAB-8F4B-B461B4C19D1C}">
      <dgm:prSet/>
      <dgm:spPr/>
      <dgm:t>
        <a:bodyPr/>
        <a:lstStyle/>
        <a:p>
          <a:endParaRPr lang="zh-CN" altLang="en-US"/>
        </a:p>
      </dgm:t>
    </dgm:pt>
    <dgm:pt modelId="{C51094A3-AF57-46AE-89F0-CD078062A1B5}" type="sibTrans" cxnId="{0A767D57-59E4-4DAB-8F4B-B461B4C19D1C}">
      <dgm:prSet/>
      <dgm:spPr/>
      <dgm:t>
        <a:bodyPr/>
        <a:lstStyle/>
        <a:p>
          <a:endParaRPr lang="zh-CN" altLang="en-US"/>
        </a:p>
      </dgm:t>
    </dgm:pt>
    <dgm:pt modelId="{A31AC279-CE9A-4EF7-80A6-B9FC37A3D509}">
      <dgm:prSet phldrT="[文本]"/>
      <dgm:spPr/>
      <dgm:t>
        <a:bodyPr/>
        <a:lstStyle/>
        <a:p>
          <a:r>
            <a:rPr lang="zh-CN" altLang="en-US"/>
            <a:t>攻城部队</a:t>
          </a:r>
        </a:p>
      </dgm:t>
    </dgm:pt>
    <dgm:pt modelId="{546DE162-654B-4A25-AE7C-DEDF43BB7CCA}" type="parTrans" cxnId="{0B3A174F-01FE-49CD-90A1-4D4A67120C2E}">
      <dgm:prSet/>
      <dgm:spPr/>
      <dgm:t>
        <a:bodyPr/>
        <a:lstStyle/>
        <a:p>
          <a:endParaRPr lang="zh-CN" altLang="en-US"/>
        </a:p>
      </dgm:t>
    </dgm:pt>
    <dgm:pt modelId="{A877DF02-8263-46E1-9134-A6971B473D5E}" type="sibTrans" cxnId="{0B3A174F-01FE-49CD-90A1-4D4A67120C2E}">
      <dgm:prSet/>
      <dgm:spPr/>
      <dgm:t>
        <a:bodyPr/>
        <a:lstStyle/>
        <a:p>
          <a:endParaRPr lang="zh-CN" altLang="en-US"/>
        </a:p>
      </dgm:t>
    </dgm:pt>
    <dgm:pt modelId="{AE2729AF-0DD4-46CC-ACA4-F95E9A5D6B30}">
      <dgm:prSet phldrT="[文本]"/>
      <dgm:spPr/>
      <dgm:t>
        <a:bodyPr/>
        <a:lstStyle/>
        <a:p>
          <a:r>
            <a:rPr lang="zh-CN" altLang="en-US"/>
            <a:t>侦查部队</a:t>
          </a:r>
        </a:p>
      </dgm:t>
    </dgm:pt>
    <dgm:pt modelId="{A18A0DEA-C7C5-46E9-8564-C76F44616EAD}" type="parTrans" cxnId="{5C369375-7DC2-4069-AC4D-C4A5EB72CF75}">
      <dgm:prSet/>
      <dgm:spPr/>
      <dgm:t>
        <a:bodyPr/>
        <a:lstStyle/>
        <a:p>
          <a:endParaRPr lang="zh-CN" altLang="en-US"/>
        </a:p>
      </dgm:t>
    </dgm:pt>
    <dgm:pt modelId="{D25C5356-137F-48EB-BADF-E4A927A4499E}" type="sibTrans" cxnId="{5C369375-7DC2-4069-AC4D-C4A5EB72CF75}">
      <dgm:prSet/>
      <dgm:spPr/>
      <dgm:t>
        <a:bodyPr/>
        <a:lstStyle/>
        <a:p>
          <a:endParaRPr lang="zh-CN" altLang="en-US"/>
        </a:p>
      </dgm:t>
    </dgm:pt>
    <dgm:pt modelId="{E3F1C462-E97D-48E1-A783-27925254DC0A}">
      <dgm:prSet phldrT="[文本]"/>
      <dgm:spPr/>
      <dgm:t>
        <a:bodyPr/>
        <a:lstStyle/>
        <a:p>
          <a:r>
            <a:rPr lang="zh-CN" altLang="en-US"/>
            <a:t>斯巴达冲刺，技能降低死亡，附带侦查范围</a:t>
          </a:r>
        </a:p>
      </dgm:t>
    </dgm:pt>
    <dgm:pt modelId="{19E63C72-A769-48B7-A0AD-329C71194572}" type="parTrans" cxnId="{E7BACC16-555F-4443-BA23-AF4A1851477A}">
      <dgm:prSet/>
      <dgm:spPr/>
      <dgm:t>
        <a:bodyPr/>
        <a:lstStyle/>
        <a:p>
          <a:endParaRPr lang="zh-CN" altLang="en-US"/>
        </a:p>
      </dgm:t>
    </dgm:pt>
    <dgm:pt modelId="{A48AED02-1642-4253-9DD9-B030AC225349}" type="sibTrans" cxnId="{E7BACC16-555F-4443-BA23-AF4A1851477A}">
      <dgm:prSet/>
      <dgm:spPr/>
      <dgm:t>
        <a:bodyPr/>
        <a:lstStyle/>
        <a:p>
          <a:endParaRPr lang="zh-CN" altLang="en-US"/>
        </a:p>
      </dgm:t>
    </dgm:pt>
    <dgm:pt modelId="{A47C787C-9BE7-4AF9-AA23-F8D5D74035BC}">
      <dgm:prSet phldrT="[文本]"/>
      <dgm:spPr/>
      <dgm:t>
        <a:bodyPr/>
        <a:lstStyle/>
        <a:p>
          <a:r>
            <a:rPr lang="zh-CN" altLang="en-US"/>
            <a:t>不用刻意培养即可达成一定的攻城效果</a:t>
          </a:r>
        </a:p>
      </dgm:t>
    </dgm:pt>
    <dgm:pt modelId="{EFFA069A-C01B-466E-9BD8-780C61DB7682}" type="parTrans" cxnId="{4A68F870-B896-46C8-B1CB-538A7655B658}">
      <dgm:prSet/>
      <dgm:spPr/>
      <dgm:t>
        <a:bodyPr/>
        <a:lstStyle/>
        <a:p>
          <a:endParaRPr lang="zh-CN" altLang="en-US"/>
        </a:p>
      </dgm:t>
    </dgm:pt>
    <dgm:pt modelId="{97F13C1C-C271-49FB-A8E9-573BDFB7B0CB}" type="sibTrans" cxnId="{4A68F870-B896-46C8-B1CB-538A7655B658}">
      <dgm:prSet/>
      <dgm:spPr/>
      <dgm:t>
        <a:bodyPr/>
        <a:lstStyle/>
        <a:p>
          <a:endParaRPr lang="zh-CN" altLang="en-US"/>
        </a:p>
      </dgm:t>
    </dgm:pt>
    <dgm:pt modelId="{E3D9CF93-054E-42E8-81DA-D4B3733F917B}">
      <dgm:prSet phldrT="[文本]"/>
      <dgm:spPr/>
      <dgm:t>
        <a:bodyPr/>
        <a:lstStyle/>
        <a:p>
          <a:r>
            <a:rPr lang="zh-CN" altLang="en-US"/>
            <a:t>需要一定的定向的负重培养，主要用于掠夺和运输物资</a:t>
          </a:r>
        </a:p>
      </dgm:t>
    </dgm:pt>
    <dgm:pt modelId="{C20EB20D-EE57-4C27-BC81-20BAEE1AC1C0}" type="parTrans" cxnId="{A69DDAC9-0F49-4691-95D2-35D7FBB679E1}">
      <dgm:prSet/>
      <dgm:spPr/>
      <dgm:t>
        <a:bodyPr/>
        <a:lstStyle/>
        <a:p>
          <a:endParaRPr lang="zh-CN" altLang="en-US"/>
        </a:p>
      </dgm:t>
    </dgm:pt>
    <dgm:pt modelId="{B12E6C14-2B44-467F-809F-00D8A51987D2}" type="sibTrans" cxnId="{A69DDAC9-0F49-4691-95D2-35D7FBB679E1}">
      <dgm:prSet/>
      <dgm:spPr/>
      <dgm:t>
        <a:bodyPr/>
        <a:lstStyle/>
        <a:p>
          <a:endParaRPr lang="zh-CN" altLang="en-US"/>
        </a:p>
      </dgm:t>
    </dgm:pt>
    <dgm:pt modelId="{51E3ECC5-FE0F-46CA-95D0-B6E185F36ABC}">
      <dgm:prSet phldrT="[文本]"/>
      <dgm:spPr/>
      <dgm:t>
        <a:bodyPr/>
        <a:lstStyle/>
        <a:p>
          <a:r>
            <a:rPr lang="zh-CN" altLang="en-US"/>
            <a:t>重点养成部队</a:t>
          </a:r>
        </a:p>
      </dgm:t>
    </dgm:pt>
    <dgm:pt modelId="{A5462377-EF46-4FF8-A158-15A5FB60C673}" type="parTrans" cxnId="{17E8CCD0-B666-4141-9F75-58D936648A83}">
      <dgm:prSet/>
      <dgm:spPr/>
      <dgm:t>
        <a:bodyPr/>
        <a:lstStyle/>
        <a:p>
          <a:endParaRPr lang="zh-CN" altLang="en-US"/>
        </a:p>
      </dgm:t>
    </dgm:pt>
    <dgm:pt modelId="{D3EB2BEF-AB9B-4AB9-85A3-F5CD8E802391}" type="sibTrans" cxnId="{17E8CCD0-B666-4141-9F75-58D936648A83}">
      <dgm:prSet/>
      <dgm:spPr/>
      <dgm:t>
        <a:bodyPr/>
        <a:lstStyle/>
        <a:p>
          <a:endParaRPr lang="zh-CN" altLang="en-US"/>
        </a:p>
      </dgm:t>
    </dgm:pt>
    <dgm:pt modelId="{923FAFB1-BB32-40E9-9957-A7CCDA01DF17}">
      <dgm:prSet phldrT="[文本]"/>
      <dgm:spPr/>
      <dgm:t>
        <a:bodyPr/>
        <a:lstStyle/>
        <a:p>
          <a:r>
            <a:rPr lang="zh-CN" altLang="en-US"/>
            <a:t>保护</a:t>
          </a:r>
        </a:p>
      </dgm:t>
    </dgm:pt>
    <dgm:pt modelId="{DE705561-3975-4D31-A521-810D2C89F8D8}" type="parTrans" cxnId="{940603D9-A517-4A9F-ACDD-0351E703451C}">
      <dgm:prSet/>
      <dgm:spPr/>
      <dgm:t>
        <a:bodyPr/>
        <a:lstStyle/>
        <a:p>
          <a:endParaRPr lang="zh-CN" altLang="en-US"/>
        </a:p>
      </dgm:t>
    </dgm:pt>
    <dgm:pt modelId="{ABA4055C-F803-47DB-B757-4E1FD2E897F9}" type="sibTrans" cxnId="{940603D9-A517-4A9F-ACDD-0351E703451C}">
      <dgm:prSet/>
      <dgm:spPr/>
      <dgm:t>
        <a:bodyPr/>
        <a:lstStyle/>
        <a:p>
          <a:endParaRPr lang="zh-CN" altLang="en-US"/>
        </a:p>
      </dgm:t>
    </dgm:pt>
    <dgm:pt modelId="{763EE613-8CFF-4E72-831A-9DBAF31BB3B8}">
      <dgm:prSet phldrT="[文本]"/>
      <dgm:spPr/>
      <dgm:t>
        <a:bodyPr/>
        <a:lstStyle/>
        <a:p>
          <a:r>
            <a:rPr lang="zh-CN" altLang="en-US"/>
            <a:t>辅助核心（不宜过多）</a:t>
          </a:r>
        </a:p>
      </dgm:t>
    </dgm:pt>
    <dgm:pt modelId="{C58C8BE0-9CCF-4BB3-B95E-BE82651F2EDB}" type="parTrans" cxnId="{EF6056DC-1C61-477F-99A6-9C0E4CF27C76}">
      <dgm:prSet/>
      <dgm:spPr/>
      <dgm:t>
        <a:bodyPr/>
        <a:lstStyle/>
        <a:p>
          <a:endParaRPr lang="zh-CN" altLang="en-US"/>
        </a:p>
      </dgm:t>
    </dgm:pt>
    <dgm:pt modelId="{2E0CDF4F-B358-496C-9D9C-F382B3F04EE4}" type="sibTrans" cxnId="{EF6056DC-1C61-477F-99A6-9C0E4CF27C76}">
      <dgm:prSet/>
      <dgm:spPr/>
      <dgm:t>
        <a:bodyPr/>
        <a:lstStyle/>
        <a:p>
          <a:endParaRPr lang="zh-CN" altLang="en-US"/>
        </a:p>
      </dgm:t>
    </dgm:pt>
    <dgm:pt modelId="{FA97FFFB-7288-4B9C-802E-740073B010CA}">
      <dgm:prSet phldrT="[文本]"/>
      <dgm:spPr/>
      <dgm:t>
        <a:bodyPr/>
        <a:lstStyle/>
        <a:p>
          <a:r>
            <a:rPr lang="zh-CN" altLang="en-US"/>
            <a:t>以国家形式作用</a:t>
          </a:r>
        </a:p>
      </dgm:t>
    </dgm:pt>
    <dgm:pt modelId="{EFD8654C-BD65-4A16-A8F9-9FD82C954CD7}" type="parTrans" cxnId="{43014057-47D6-443B-91A6-0E51295CDC3D}">
      <dgm:prSet/>
      <dgm:spPr/>
      <dgm:t>
        <a:bodyPr/>
        <a:lstStyle/>
        <a:p>
          <a:endParaRPr lang="zh-CN" altLang="en-US"/>
        </a:p>
      </dgm:t>
    </dgm:pt>
    <dgm:pt modelId="{9C61DA9B-A5D3-46C0-89AA-A50F0453EE18}" type="sibTrans" cxnId="{43014057-47D6-443B-91A6-0E51295CDC3D}">
      <dgm:prSet/>
      <dgm:spPr/>
      <dgm:t>
        <a:bodyPr/>
        <a:lstStyle/>
        <a:p>
          <a:endParaRPr lang="zh-CN" altLang="en-US"/>
        </a:p>
      </dgm:t>
    </dgm:pt>
    <dgm:pt modelId="{BCD98A67-B0BC-453A-82D8-DDB02C99F93F}">
      <dgm:prSet phldrT="[文本]"/>
      <dgm:spPr/>
      <dgm:t>
        <a:bodyPr/>
        <a:lstStyle/>
        <a:p>
          <a:r>
            <a:rPr lang="zh-CN" altLang="en-US"/>
            <a:t>控制</a:t>
          </a:r>
        </a:p>
      </dgm:t>
    </dgm:pt>
    <dgm:pt modelId="{BCBD1A4A-234A-4048-8B45-339B990E0023}" type="parTrans" cxnId="{9D3A3E32-1300-4027-AF83-6856959635EC}">
      <dgm:prSet/>
      <dgm:spPr/>
      <dgm:t>
        <a:bodyPr/>
        <a:lstStyle/>
        <a:p>
          <a:endParaRPr lang="zh-CN" altLang="en-US"/>
        </a:p>
      </dgm:t>
    </dgm:pt>
    <dgm:pt modelId="{AE87880C-6C74-49B9-9832-0036577ABBDC}" type="sibTrans" cxnId="{9D3A3E32-1300-4027-AF83-6856959635EC}">
      <dgm:prSet/>
      <dgm:spPr/>
      <dgm:t>
        <a:bodyPr/>
        <a:lstStyle/>
        <a:p>
          <a:endParaRPr lang="zh-CN" altLang="en-US"/>
        </a:p>
      </dgm:t>
    </dgm:pt>
    <dgm:pt modelId="{F081B4E7-C0F5-4585-BDA2-61031CC448E6}">
      <dgm:prSet phldrT="[文本]"/>
      <dgm:spPr/>
      <dgm:t>
        <a:bodyPr/>
        <a:lstStyle/>
        <a:p>
          <a:r>
            <a:rPr lang="zh-CN" altLang="en-US"/>
            <a:t>保护无视控制效果</a:t>
          </a:r>
        </a:p>
      </dgm:t>
    </dgm:pt>
    <dgm:pt modelId="{FE54C4D1-9AE0-424D-9D0E-225020AC6141}" type="parTrans" cxnId="{8ADFB569-083A-484A-A10D-8205A0AD1A12}">
      <dgm:prSet/>
      <dgm:spPr/>
      <dgm:t>
        <a:bodyPr/>
        <a:lstStyle/>
        <a:p>
          <a:endParaRPr lang="zh-CN" altLang="en-US"/>
        </a:p>
      </dgm:t>
    </dgm:pt>
    <dgm:pt modelId="{6BE7435B-63DD-417D-B160-7A4147A4D616}" type="sibTrans" cxnId="{8ADFB569-083A-484A-A10D-8205A0AD1A12}">
      <dgm:prSet/>
      <dgm:spPr/>
      <dgm:t>
        <a:bodyPr/>
        <a:lstStyle/>
        <a:p>
          <a:endParaRPr lang="zh-CN" altLang="en-US"/>
        </a:p>
      </dgm:t>
    </dgm:pt>
    <dgm:pt modelId="{04539114-00F9-400A-99CB-46036C83D0AE}">
      <dgm:prSet phldrT="[文本]"/>
      <dgm:spPr/>
      <dgm:t>
        <a:bodyPr/>
        <a:lstStyle/>
        <a:p>
          <a:r>
            <a:rPr lang="zh-CN" altLang="en-US"/>
            <a:t>策略输出</a:t>
          </a:r>
        </a:p>
      </dgm:t>
    </dgm:pt>
    <dgm:pt modelId="{81960A5A-3DF3-4725-826D-5343B64E6840}" type="parTrans" cxnId="{7DE07F2D-D6AA-487D-82AC-144F4ABA8C9E}">
      <dgm:prSet/>
      <dgm:spPr/>
      <dgm:t>
        <a:bodyPr/>
        <a:lstStyle/>
        <a:p>
          <a:endParaRPr lang="zh-CN" altLang="en-US"/>
        </a:p>
      </dgm:t>
    </dgm:pt>
    <dgm:pt modelId="{EAFA2B04-6B02-45E1-8128-B1C12B1593C2}" type="sibTrans" cxnId="{7DE07F2D-D6AA-487D-82AC-144F4ABA8C9E}">
      <dgm:prSet/>
      <dgm:spPr/>
      <dgm:t>
        <a:bodyPr/>
        <a:lstStyle/>
        <a:p>
          <a:endParaRPr lang="zh-CN" altLang="en-US"/>
        </a:p>
      </dgm:t>
    </dgm:pt>
    <dgm:pt modelId="{68520E68-95C6-4743-A13A-C8545E9E973A}">
      <dgm:prSet phldrT="[文本]"/>
      <dgm:spPr/>
      <dgm:t>
        <a:bodyPr/>
        <a:lstStyle/>
        <a:p>
          <a:r>
            <a:rPr lang="zh-CN" altLang="en-US"/>
            <a:t>物理输出</a:t>
          </a:r>
        </a:p>
      </dgm:t>
    </dgm:pt>
    <dgm:pt modelId="{F90DBEA5-7801-4841-BA62-2BD3420B117D}" type="parTrans" cxnId="{220C509F-0677-439C-A583-20C308935333}">
      <dgm:prSet/>
      <dgm:spPr/>
      <dgm:t>
        <a:bodyPr/>
        <a:lstStyle/>
        <a:p>
          <a:endParaRPr lang="zh-CN" altLang="en-US"/>
        </a:p>
      </dgm:t>
    </dgm:pt>
    <dgm:pt modelId="{DD060D9F-911D-4724-8E2D-EAF8D2FADB56}" type="sibTrans" cxnId="{220C509F-0677-439C-A583-20C308935333}">
      <dgm:prSet/>
      <dgm:spPr/>
      <dgm:t>
        <a:bodyPr/>
        <a:lstStyle/>
        <a:p>
          <a:endParaRPr lang="zh-CN" altLang="en-US"/>
        </a:p>
      </dgm:t>
    </dgm:pt>
    <dgm:pt modelId="{0720A591-001A-411F-ABF3-8C4923BE2A45}">
      <dgm:prSet phldrT="[文本]"/>
      <dgm:spPr/>
      <dgm:t>
        <a:bodyPr/>
        <a:lstStyle/>
        <a:p>
          <a:r>
            <a:rPr lang="zh-CN" altLang="en-US"/>
            <a:t>主要针对输出型单位进行控制</a:t>
          </a:r>
        </a:p>
      </dgm:t>
    </dgm:pt>
    <dgm:pt modelId="{11AE59FF-871B-49D4-B9CC-DBF4AFA68FB4}" type="parTrans" cxnId="{F9FA9E87-EABF-4D23-ABA7-4EA445D3F45D}">
      <dgm:prSet/>
      <dgm:spPr/>
      <dgm:t>
        <a:bodyPr/>
        <a:lstStyle/>
        <a:p>
          <a:endParaRPr lang="zh-CN" altLang="en-US"/>
        </a:p>
      </dgm:t>
    </dgm:pt>
    <dgm:pt modelId="{A2EB1919-8374-41BF-B197-194585A1A75D}" type="sibTrans" cxnId="{F9FA9E87-EABF-4D23-ABA7-4EA445D3F45D}">
      <dgm:prSet/>
      <dgm:spPr/>
      <dgm:t>
        <a:bodyPr/>
        <a:lstStyle/>
        <a:p>
          <a:endParaRPr lang="zh-CN" altLang="en-US"/>
        </a:p>
      </dgm:t>
    </dgm:pt>
    <dgm:pt modelId="{99221C25-1BCB-4271-B55F-B7A713C73D08}">
      <dgm:prSet phldrT="[文本]"/>
      <dgm:spPr/>
      <dgm:t>
        <a:bodyPr/>
        <a:lstStyle/>
        <a:p>
          <a:r>
            <a:rPr lang="zh-CN" altLang="en-US"/>
            <a:t>改变部队战中位置</a:t>
          </a:r>
        </a:p>
      </dgm:t>
    </dgm:pt>
    <dgm:pt modelId="{7E7AE56B-7BF0-499F-BF38-A19E0C051E21}" type="parTrans" cxnId="{3955B022-BB96-4AB6-B607-5F14DF9B3CF1}">
      <dgm:prSet/>
      <dgm:spPr/>
      <dgm:t>
        <a:bodyPr/>
        <a:lstStyle/>
        <a:p>
          <a:endParaRPr lang="zh-CN" altLang="en-US"/>
        </a:p>
      </dgm:t>
    </dgm:pt>
    <dgm:pt modelId="{B20DB62A-F483-4BA8-A249-A1250414E654}" type="sibTrans" cxnId="{3955B022-BB96-4AB6-B607-5F14DF9B3CF1}">
      <dgm:prSet/>
      <dgm:spPr/>
      <dgm:t>
        <a:bodyPr/>
        <a:lstStyle/>
        <a:p>
          <a:endParaRPr lang="zh-CN" altLang="en-US"/>
        </a:p>
      </dgm:t>
    </dgm:pt>
    <dgm:pt modelId="{6726145F-8B7D-4248-A5AD-B04DE011B807}" type="pres">
      <dgm:prSet presAssocID="{CB637EA7-2E6A-40D3-A864-BC44D3A17B7A}" presName="hierChild1" presStyleCnt="0">
        <dgm:presLayoutVars>
          <dgm:orgChart val="1"/>
          <dgm:chPref val="1"/>
          <dgm:dir/>
          <dgm:animOne val="branch"/>
          <dgm:animLvl val="lvl"/>
          <dgm:resizeHandles/>
        </dgm:presLayoutVars>
      </dgm:prSet>
      <dgm:spPr/>
      <dgm:t>
        <a:bodyPr/>
        <a:lstStyle/>
        <a:p>
          <a:endParaRPr lang="zh-CN" altLang="en-US"/>
        </a:p>
      </dgm:t>
    </dgm:pt>
    <dgm:pt modelId="{B0A1C377-D61A-4B41-A3FC-EA37BAC279B4}" type="pres">
      <dgm:prSet presAssocID="{DAE374BA-CD9E-4059-AECA-118D1C5E58CA}" presName="hierRoot1" presStyleCnt="0">
        <dgm:presLayoutVars>
          <dgm:hierBranch val="init"/>
        </dgm:presLayoutVars>
      </dgm:prSet>
      <dgm:spPr/>
    </dgm:pt>
    <dgm:pt modelId="{109DDD44-A108-4645-BD85-50873088072A}" type="pres">
      <dgm:prSet presAssocID="{DAE374BA-CD9E-4059-AECA-118D1C5E58CA}" presName="rootComposite1" presStyleCnt="0"/>
      <dgm:spPr/>
    </dgm:pt>
    <dgm:pt modelId="{5362EDAC-D4C0-423E-A829-185DED2248BF}" type="pres">
      <dgm:prSet presAssocID="{DAE374BA-CD9E-4059-AECA-118D1C5E58CA}" presName="rootText1" presStyleLbl="node0" presStyleIdx="0" presStyleCnt="1">
        <dgm:presLayoutVars>
          <dgm:chPref val="3"/>
        </dgm:presLayoutVars>
      </dgm:prSet>
      <dgm:spPr/>
      <dgm:t>
        <a:bodyPr/>
        <a:lstStyle/>
        <a:p>
          <a:endParaRPr lang="zh-CN" altLang="en-US"/>
        </a:p>
      </dgm:t>
    </dgm:pt>
    <dgm:pt modelId="{D56AFE84-5668-4E42-A13A-0553668507AB}" type="pres">
      <dgm:prSet presAssocID="{DAE374BA-CD9E-4059-AECA-118D1C5E58CA}" presName="rootConnector1" presStyleLbl="node1" presStyleIdx="0" presStyleCnt="0"/>
      <dgm:spPr/>
      <dgm:t>
        <a:bodyPr/>
        <a:lstStyle/>
        <a:p>
          <a:endParaRPr lang="zh-CN" altLang="en-US"/>
        </a:p>
      </dgm:t>
    </dgm:pt>
    <dgm:pt modelId="{C03A96F7-4CB4-4A6D-836C-AAB0689EFA97}" type="pres">
      <dgm:prSet presAssocID="{DAE374BA-CD9E-4059-AECA-118D1C5E58CA}" presName="hierChild2" presStyleCnt="0"/>
      <dgm:spPr/>
    </dgm:pt>
    <dgm:pt modelId="{DF821F93-FCC4-4828-8CDE-04FEAC2B03B3}" type="pres">
      <dgm:prSet presAssocID="{0209DE79-DCC2-43F6-A725-01EC7AC73F05}" presName="Name64" presStyleLbl="parChTrans1D2" presStyleIdx="0" presStyleCnt="2"/>
      <dgm:spPr/>
      <dgm:t>
        <a:bodyPr/>
        <a:lstStyle/>
        <a:p>
          <a:endParaRPr lang="zh-CN" altLang="en-US"/>
        </a:p>
      </dgm:t>
    </dgm:pt>
    <dgm:pt modelId="{B5636189-51BD-4B88-81F8-928BC78B6931}" type="pres">
      <dgm:prSet presAssocID="{536FF365-A8FB-40D2-A026-63C71271832E}" presName="hierRoot2" presStyleCnt="0">
        <dgm:presLayoutVars>
          <dgm:hierBranch val="init"/>
        </dgm:presLayoutVars>
      </dgm:prSet>
      <dgm:spPr/>
    </dgm:pt>
    <dgm:pt modelId="{2CE5D8A1-4E87-4ED8-9AC8-0B2C6AA21ADD}" type="pres">
      <dgm:prSet presAssocID="{536FF365-A8FB-40D2-A026-63C71271832E}" presName="rootComposite" presStyleCnt="0"/>
      <dgm:spPr/>
    </dgm:pt>
    <dgm:pt modelId="{EBBAFAB2-1EAD-442A-A6E1-886990E50B73}" type="pres">
      <dgm:prSet presAssocID="{536FF365-A8FB-40D2-A026-63C71271832E}" presName="rootText" presStyleLbl="node2" presStyleIdx="0" presStyleCnt="2">
        <dgm:presLayoutVars>
          <dgm:chPref val="3"/>
        </dgm:presLayoutVars>
      </dgm:prSet>
      <dgm:spPr/>
      <dgm:t>
        <a:bodyPr/>
        <a:lstStyle/>
        <a:p>
          <a:endParaRPr lang="zh-CN" altLang="en-US"/>
        </a:p>
      </dgm:t>
    </dgm:pt>
    <dgm:pt modelId="{05141168-4192-4A33-BFBE-648762E5CD74}" type="pres">
      <dgm:prSet presAssocID="{536FF365-A8FB-40D2-A026-63C71271832E}" presName="rootConnector" presStyleLbl="node2" presStyleIdx="0" presStyleCnt="2"/>
      <dgm:spPr/>
      <dgm:t>
        <a:bodyPr/>
        <a:lstStyle/>
        <a:p>
          <a:endParaRPr lang="zh-CN" altLang="en-US"/>
        </a:p>
      </dgm:t>
    </dgm:pt>
    <dgm:pt modelId="{98A8416D-AB6B-4803-927C-D8E6E6E3E024}" type="pres">
      <dgm:prSet presAssocID="{536FF365-A8FB-40D2-A026-63C71271832E}" presName="hierChild4" presStyleCnt="0"/>
      <dgm:spPr/>
    </dgm:pt>
    <dgm:pt modelId="{46CC621A-A114-46F1-AC91-A916A04379C9}" type="pres">
      <dgm:prSet presAssocID="{05E89292-6D90-4848-948F-EA3D2FE38FC9}" presName="Name64" presStyleLbl="parChTrans1D3" presStyleIdx="0" presStyleCnt="8"/>
      <dgm:spPr/>
      <dgm:t>
        <a:bodyPr/>
        <a:lstStyle/>
        <a:p>
          <a:endParaRPr lang="zh-CN" altLang="en-US"/>
        </a:p>
      </dgm:t>
    </dgm:pt>
    <dgm:pt modelId="{B1C9215B-20EE-4FE0-9C98-DADAAC7CE324}" type="pres">
      <dgm:prSet presAssocID="{938F0307-4153-4B21-9877-DF42A9A24F87}" presName="hierRoot2" presStyleCnt="0">
        <dgm:presLayoutVars>
          <dgm:hierBranch val="init"/>
        </dgm:presLayoutVars>
      </dgm:prSet>
      <dgm:spPr/>
    </dgm:pt>
    <dgm:pt modelId="{F3476EA2-BD4B-422A-BE53-3647FF73CAFF}" type="pres">
      <dgm:prSet presAssocID="{938F0307-4153-4B21-9877-DF42A9A24F87}" presName="rootComposite" presStyleCnt="0"/>
      <dgm:spPr/>
    </dgm:pt>
    <dgm:pt modelId="{DA03CF28-348B-4AD2-9497-11309E8D9321}" type="pres">
      <dgm:prSet presAssocID="{938F0307-4153-4B21-9877-DF42A9A24F87}" presName="rootText" presStyleLbl="node3" presStyleIdx="0" presStyleCnt="8">
        <dgm:presLayoutVars>
          <dgm:chPref val="3"/>
        </dgm:presLayoutVars>
      </dgm:prSet>
      <dgm:spPr/>
      <dgm:t>
        <a:bodyPr/>
        <a:lstStyle/>
        <a:p>
          <a:endParaRPr lang="zh-CN" altLang="en-US"/>
        </a:p>
      </dgm:t>
    </dgm:pt>
    <dgm:pt modelId="{319E32A0-0B46-4550-9570-A5B5C5F84B1A}" type="pres">
      <dgm:prSet presAssocID="{938F0307-4153-4B21-9877-DF42A9A24F87}" presName="rootConnector" presStyleLbl="node3" presStyleIdx="0" presStyleCnt="8"/>
      <dgm:spPr/>
      <dgm:t>
        <a:bodyPr/>
        <a:lstStyle/>
        <a:p>
          <a:endParaRPr lang="zh-CN" altLang="en-US"/>
        </a:p>
      </dgm:t>
    </dgm:pt>
    <dgm:pt modelId="{96EADD1E-5380-4889-B63F-E69EB3B53FE0}" type="pres">
      <dgm:prSet presAssocID="{938F0307-4153-4B21-9877-DF42A9A24F87}" presName="hierChild4" presStyleCnt="0"/>
      <dgm:spPr/>
    </dgm:pt>
    <dgm:pt modelId="{682EE8AB-3E12-4726-8348-2F0B3E22CD8B}" type="pres">
      <dgm:prSet presAssocID="{A5462377-EF46-4FF8-A158-15A5FB60C673}" presName="Name64" presStyleLbl="parChTrans1D4" presStyleIdx="0" presStyleCnt="10"/>
      <dgm:spPr/>
      <dgm:t>
        <a:bodyPr/>
        <a:lstStyle/>
        <a:p>
          <a:endParaRPr lang="zh-CN" altLang="en-US"/>
        </a:p>
      </dgm:t>
    </dgm:pt>
    <dgm:pt modelId="{D2C9FF55-760E-4145-BA1E-7BA8C65112D3}" type="pres">
      <dgm:prSet presAssocID="{51E3ECC5-FE0F-46CA-95D0-B6E185F36ABC}" presName="hierRoot2" presStyleCnt="0">
        <dgm:presLayoutVars>
          <dgm:hierBranch val="init"/>
        </dgm:presLayoutVars>
      </dgm:prSet>
      <dgm:spPr/>
    </dgm:pt>
    <dgm:pt modelId="{92171B19-1A3D-4760-9998-D2EA156F5164}" type="pres">
      <dgm:prSet presAssocID="{51E3ECC5-FE0F-46CA-95D0-B6E185F36ABC}" presName="rootComposite" presStyleCnt="0"/>
      <dgm:spPr/>
    </dgm:pt>
    <dgm:pt modelId="{C2116EEB-A61C-4309-B222-CA0118DDAD3F}" type="pres">
      <dgm:prSet presAssocID="{51E3ECC5-FE0F-46CA-95D0-B6E185F36ABC}" presName="rootText" presStyleLbl="node4" presStyleIdx="0" presStyleCnt="10">
        <dgm:presLayoutVars>
          <dgm:chPref val="3"/>
        </dgm:presLayoutVars>
      </dgm:prSet>
      <dgm:spPr/>
      <dgm:t>
        <a:bodyPr/>
        <a:lstStyle/>
        <a:p>
          <a:endParaRPr lang="zh-CN" altLang="en-US"/>
        </a:p>
      </dgm:t>
    </dgm:pt>
    <dgm:pt modelId="{AD290253-3337-4EC4-B37C-47633C9CCC1B}" type="pres">
      <dgm:prSet presAssocID="{51E3ECC5-FE0F-46CA-95D0-B6E185F36ABC}" presName="rootConnector" presStyleLbl="node4" presStyleIdx="0" presStyleCnt="10"/>
      <dgm:spPr/>
      <dgm:t>
        <a:bodyPr/>
        <a:lstStyle/>
        <a:p>
          <a:endParaRPr lang="zh-CN" altLang="en-US"/>
        </a:p>
      </dgm:t>
    </dgm:pt>
    <dgm:pt modelId="{E7494E35-9CC9-47FA-8533-512170D8BA74}" type="pres">
      <dgm:prSet presAssocID="{51E3ECC5-FE0F-46CA-95D0-B6E185F36ABC}" presName="hierChild4" presStyleCnt="0"/>
      <dgm:spPr/>
    </dgm:pt>
    <dgm:pt modelId="{1B1691F6-6916-4E3F-87F5-B982195BA4EA}" type="pres">
      <dgm:prSet presAssocID="{51E3ECC5-FE0F-46CA-95D0-B6E185F36ABC}" presName="hierChild5" presStyleCnt="0"/>
      <dgm:spPr/>
    </dgm:pt>
    <dgm:pt modelId="{865A9A2C-DE14-431A-A28C-AF48EB4FA0C0}" type="pres">
      <dgm:prSet presAssocID="{938F0307-4153-4B21-9877-DF42A9A24F87}" presName="hierChild5" presStyleCnt="0"/>
      <dgm:spPr/>
    </dgm:pt>
    <dgm:pt modelId="{9DD1C46A-33C6-4651-9E6F-D4D103C73215}" type="pres">
      <dgm:prSet presAssocID="{77B6A722-999A-45C9-A032-AF41805BC24A}" presName="Name64" presStyleLbl="parChTrans1D3" presStyleIdx="1" presStyleCnt="8"/>
      <dgm:spPr/>
      <dgm:t>
        <a:bodyPr/>
        <a:lstStyle/>
        <a:p>
          <a:endParaRPr lang="zh-CN" altLang="en-US"/>
        </a:p>
      </dgm:t>
    </dgm:pt>
    <dgm:pt modelId="{BE4676DC-B24C-42CB-95CF-23F32928391E}" type="pres">
      <dgm:prSet presAssocID="{EB50F4A7-6C88-41E9-AC53-32652E06393F}" presName="hierRoot2" presStyleCnt="0">
        <dgm:presLayoutVars>
          <dgm:hierBranch val="init"/>
        </dgm:presLayoutVars>
      </dgm:prSet>
      <dgm:spPr/>
    </dgm:pt>
    <dgm:pt modelId="{407B9AC2-E288-465C-85EE-9E3760F44EFC}" type="pres">
      <dgm:prSet presAssocID="{EB50F4A7-6C88-41E9-AC53-32652E06393F}" presName="rootComposite" presStyleCnt="0"/>
      <dgm:spPr/>
    </dgm:pt>
    <dgm:pt modelId="{96FA78E7-0DDE-47DB-A3B2-8BB9D0EAC216}" type="pres">
      <dgm:prSet presAssocID="{EB50F4A7-6C88-41E9-AC53-32652E06393F}" presName="rootText" presStyleLbl="node3" presStyleIdx="1" presStyleCnt="8">
        <dgm:presLayoutVars>
          <dgm:chPref val="3"/>
        </dgm:presLayoutVars>
      </dgm:prSet>
      <dgm:spPr/>
      <dgm:t>
        <a:bodyPr/>
        <a:lstStyle/>
        <a:p>
          <a:endParaRPr lang="zh-CN" altLang="en-US"/>
        </a:p>
      </dgm:t>
    </dgm:pt>
    <dgm:pt modelId="{B46F8F44-D054-43DC-8997-8D00CD54479C}" type="pres">
      <dgm:prSet presAssocID="{EB50F4A7-6C88-41E9-AC53-32652E06393F}" presName="rootConnector" presStyleLbl="node3" presStyleIdx="1" presStyleCnt="8"/>
      <dgm:spPr/>
      <dgm:t>
        <a:bodyPr/>
        <a:lstStyle/>
        <a:p>
          <a:endParaRPr lang="zh-CN" altLang="en-US"/>
        </a:p>
      </dgm:t>
    </dgm:pt>
    <dgm:pt modelId="{56EA9B4B-C6A9-4C0E-9A50-B2CD8BA68C15}" type="pres">
      <dgm:prSet presAssocID="{EB50F4A7-6C88-41E9-AC53-32652E06393F}" presName="hierChild4" presStyleCnt="0"/>
      <dgm:spPr/>
    </dgm:pt>
    <dgm:pt modelId="{FB0250C4-7DAF-4C13-96AD-E27BC2C04D2A}" type="pres">
      <dgm:prSet presAssocID="{C20EB20D-EE57-4C27-BC81-20BAEE1AC1C0}" presName="Name64" presStyleLbl="parChTrans1D4" presStyleIdx="1" presStyleCnt="10"/>
      <dgm:spPr/>
      <dgm:t>
        <a:bodyPr/>
        <a:lstStyle/>
        <a:p>
          <a:endParaRPr lang="zh-CN" altLang="en-US"/>
        </a:p>
      </dgm:t>
    </dgm:pt>
    <dgm:pt modelId="{6AAFCA5C-D847-493B-AA26-FC9438E13052}" type="pres">
      <dgm:prSet presAssocID="{E3D9CF93-054E-42E8-81DA-D4B3733F917B}" presName="hierRoot2" presStyleCnt="0">
        <dgm:presLayoutVars>
          <dgm:hierBranch val="init"/>
        </dgm:presLayoutVars>
      </dgm:prSet>
      <dgm:spPr/>
    </dgm:pt>
    <dgm:pt modelId="{31D928F2-F5B7-4634-AA58-F099A932A846}" type="pres">
      <dgm:prSet presAssocID="{E3D9CF93-054E-42E8-81DA-D4B3733F917B}" presName="rootComposite" presStyleCnt="0"/>
      <dgm:spPr/>
    </dgm:pt>
    <dgm:pt modelId="{F336B9C8-8456-4C4C-9AC6-B655902F54E7}" type="pres">
      <dgm:prSet presAssocID="{E3D9CF93-054E-42E8-81DA-D4B3733F917B}" presName="rootText" presStyleLbl="node4" presStyleIdx="1" presStyleCnt="10">
        <dgm:presLayoutVars>
          <dgm:chPref val="3"/>
        </dgm:presLayoutVars>
      </dgm:prSet>
      <dgm:spPr/>
      <dgm:t>
        <a:bodyPr/>
        <a:lstStyle/>
        <a:p>
          <a:endParaRPr lang="zh-CN" altLang="en-US"/>
        </a:p>
      </dgm:t>
    </dgm:pt>
    <dgm:pt modelId="{9F7CC759-0CE6-4EFF-A527-3F5A3A7E39DF}" type="pres">
      <dgm:prSet presAssocID="{E3D9CF93-054E-42E8-81DA-D4B3733F917B}" presName="rootConnector" presStyleLbl="node4" presStyleIdx="1" presStyleCnt="10"/>
      <dgm:spPr/>
      <dgm:t>
        <a:bodyPr/>
        <a:lstStyle/>
        <a:p>
          <a:endParaRPr lang="zh-CN" altLang="en-US"/>
        </a:p>
      </dgm:t>
    </dgm:pt>
    <dgm:pt modelId="{3EA0285F-02BF-4C01-9316-920CD6503441}" type="pres">
      <dgm:prSet presAssocID="{E3D9CF93-054E-42E8-81DA-D4B3733F917B}" presName="hierChild4" presStyleCnt="0"/>
      <dgm:spPr/>
    </dgm:pt>
    <dgm:pt modelId="{C6FE148B-3D5F-4E8D-A780-9285BFE0B9AE}" type="pres">
      <dgm:prSet presAssocID="{E3D9CF93-054E-42E8-81DA-D4B3733F917B}" presName="hierChild5" presStyleCnt="0"/>
      <dgm:spPr/>
    </dgm:pt>
    <dgm:pt modelId="{05FB2D7E-B1A3-4074-8664-CE10EA52D047}" type="pres">
      <dgm:prSet presAssocID="{EB50F4A7-6C88-41E9-AC53-32652E06393F}" presName="hierChild5" presStyleCnt="0"/>
      <dgm:spPr/>
    </dgm:pt>
    <dgm:pt modelId="{02097709-A44A-40AE-9C99-23D1C1D2F4E9}" type="pres">
      <dgm:prSet presAssocID="{546DE162-654B-4A25-AE7C-DEDF43BB7CCA}" presName="Name64" presStyleLbl="parChTrans1D3" presStyleIdx="2" presStyleCnt="8"/>
      <dgm:spPr/>
      <dgm:t>
        <a:bodyPr/>
        <a:lstStyle/>
        <a:p>
          <a:endParaRPr lang="zh-CN" altLang="en-US"/>
        </a:p>
      </dgm:t>
    </dgm:pt>
    <dgm:pt modelId="{CAE7A478-DCD2-4E4A-B514-D91E3DCB392C}" type="pres">
      <dgm:prSet presAssocID="{A31AC279-CE9A-4EF7-80A6-B9FC37A3D509}" presName="hierRoot2" presStyleCnt="0">
        <dgm:presLayoutVars>
          <dgm:hierBranch val="init"/>
        </dgm:presLayoutVars>
      </dgm:prSet>
      <dgm:spPr/>
    </dgm:pt>
    <dgm:pt modelId="{4C459A74-1928-42F1-A611-21D8B212B585}" type="pres">
      <dgm:prSet presAssocID="{A31AC279-CE9A-4EF7-80A6-B9FC37A3D509}" presName="rootComposite" presStyleCnt="0"/>
      <dgm:spPr/>
    </dgm:pt>
    <dgm:pt modelId="{BCDF270B-173C-418C-9595-93111BEE6F3B}" type="pres">
      <dgm:prSet presAssocID="{A31AC279-CE9A-4EF7-80A6-B9FC37A3D509}" presName="rootText" presStyleLbl="node3" presStyleIdx="2" presStyleCnt="8">
        <dgm:presLayoutVars>
          <dgm:chPref val="3"/>
        </dgm:presLayoutVars>
      </dgm:prSet>
      <dgm:spPr/>
      <dgm:t>
        <a:bodyPr/>
        <a:lstStyle/>
        <a:p>
          <a:endParaRPr lang="zh-CN" altLang="en-US"/>
        </a:p>
      </dgm:t>
    </dgm:pt>
    <dgm:pt modelId="{09CDC707-ABDD-431C-B51D-3E5373080004}" type="pres">
      <dgm:prSet presAssocID="{A31AC279-CE9A-4EF7-80A6-B9FC37A3D509}" presName="rootConnector" presStyleLbl="node3" presStyleIdx="2" presStyleCnt="8"/>
      <dgm:spPr/>
      <dgm:t>
        <a:bodyPr/>
        <a:lstStyle/>
        <a:p>
          <a:endParaRPr lang="zh-CN" altLang="en-US"/>
        </a:p>
      </dgm:t>
    </dgm:pt>
    <dgm:pt modelId="{8292B9ED-54CD-4484-988E-4884C9C1EF07}" type="pres">
      <dgm:prSet presAssocID="{A31AC279-CE9A-4EF7-80A6-B9FC37A3D509}" presName="hierChild4" presStyleCnt="0"/>
      <dgm:spPr/>
    </dgm:pt>
    <dgm:pt modelId="{96CF0A31-5C87-4322-9EAE-547ACB9C2A2C}" type="pres">
      <dgm:prSet presAssocID="{EFFA069A-C01B-466E-9BD8-780C61DB7682}" presName="Name64" presStyleLbl="parChTrans1D4" presStyleIdx="2" presStyleCnt="10"/>
      <dgm:spPr/>
      <dgm:t>
        <a:bodyPr/>
        <a:lstStyle/>
        <a:p>
          <a:endParaRPr lang="zh-CN" altLang="en-US"/>
        </a:p>
      </dgm:t>
    </dgm:pt>
    <dgm:pt modelId="{76119596-A742-41A4-BD01-CAC655FB6EBD}" type="pres">
      <dgm:prSet presAssocID="{A47C787C-9BE7-4AF9-AA23-F8D5D74035BC}" presName="hierRoot2" presStyleCnt="0">
        <dgm:presLayoutVars>
          <dgm:hierBranch val="init"/>
        </dgm:presLayoutVars>
      </dgm:prSet>
      <dgm:spPr/>
    </dgm:pt>
    <dgm:pt modelId="{E05F2E70-AF14-47A5-A295-1CE3EE27A1FB}" type="pres">
      <dgm:prSet presAssocID="{A47C787C-9BE7-4AF9-AA23-F8D5D74035BC}" presName="rootComposite" presStyleCnt="0"/>
      <dgm:spPr/>
    </dgm:pt>
    <dgm:pt modelId="{174BE85E-C002-4AAE-8D52-488AF416B0B5}" type="pres">
      <dgm:prSet presAssocID="{A47C787C-9BE7-4AF9-AA23-F8D5D74035BC}" presName="rootText" presStyleLbl="node4" presStyleIdx="2" presStyleCnt="10">
        <dgm:presLayoutVars>
          <dgm:chPref val="3"/>
        </dgm:presLayoutVars>
      </dgm:prSet>
      <dgm:spPr/>
      <dgm:t>
        <a:bodyPr/>
        <a:lstStyle/>
        <a:p>
          <a:endParaRPr lang="zh-CN" altLang="en-US"/>
        </a:p>
      </dgm:t>
    </dgm:pt>
    <dgm:pt modelId="{9C83A76D-DE2C-441C-A87E-D8D7643A7EFB}" type="pres">
      <dgm:prSet presAssocID="{A47C787C-9BE7-4AF9-AA23-F8D5D74035BC}" presName="rootConnector" presStyleLbl="node4" presStyleIdx="2" presStyleCnt="10"/>
      <dgm:spPr/>
      <dgm:t>
        <a:bodyPr/>
        <a:lstStyle/>
        <a:p>
          <a:endParaRPr lang="zh-CN" altLang="en-US"/>
        </a:p>
      </dgm:t>
    </dgm:pt>
    <dgm:pt modelId="{94AEA347-79F6-4F34-80AE-E9D5FE2A6488}" type="pres">
      <dgm:prSet presAssocID="{A47C787C-9BE7-4AF9-AA23-F8D5D74035BC}" presName="hierChild4" presStyleCnt="0"/>
      <dgm:spPr/>
    </dgm:pt>
    <dgm:pt modelId="{A323A096-F5A2-4425-B046-4578BE1CCB79}" type="pres">
      <dgm:prSet presAssocID="{A47C787C-9BE7-4AF9-AA23-F8D5D74035BC}" presName="hierChild5" presStyleCnt="0"/>
      <dgm:spPr/>
    </dgm:pt>
    <dgm:pt modelId="{7A9EA6BD-6900-4A06-BF2C-0D8445C38C3A}" type="pres">
      <dgm:prSet presAssocID="{A31AC279-CE9A-4EF7-80A6-B9FC37A3D509}" presName="hierChild5" presStyleCnt="0"/>
      <dgm:spPr/>
    </dgm:pt>
    <dgm:pt modelId="{04D604C8-D13F-431E-A4FC-7C612DF22275}" type="pres">
      <dgm:prSet presAssocID="{A18A0DEA-C7C5-46E9-8564-C76F44616EAD}" presName="Name64" presStyleLbl="parChTrans1D3" presStyleIdx="3" presStyleCnt="8"/>
      <dgm:spPr/>
      <dgm:t>
        <a:bodyPr/>
        <a:lstStyle/>
        <a:p>
          <a:endParaRPr lang="zh-CN" altLang="en-US"/>
        </a:p>
      </dgm:t>
    </dgm:pt>
    <dgm:pt modelId="{5CD63FA6-68AC-4090-826E-702D2487D03D}" type="pres">
      <dgm:prSet presAssocID="{AE2729AF-0DD4-46CC-ACA4-F95E9A5D6B30}" presName="hierRoot2" presStyleCnt="0">
        <dgm:presLayoutVars>
          <dgm:hierBranch val="init"/>
        </dgm:presLayoutVars>
      </dgm:prSet>
      <dgm:spPr/>
    </dgm:pt>
    <dgm:pt modelId="{CAB42263-BF86-4B79-8E13-C33CF2DE2107}" type="pres">
      <dgm:prSet presAssocID="{AE2729AF-0DD4-46CC-ACA4-F95E9A5D6B30}" presName="rootComposite" presStyleCnt="0"/>
      <dgm:spPr/>
    </dgm:pt>
    <dgm:pt modelId="{C1066FA3-463A-4995-B4EB-55D9DE4E8BB7}" type="pres">
      <dgm:prSet presAssocID="{AE2729AF-0DD4-46CC-ACA4-F95E9A5D6B30}" presName="rootText" presStyleLbl="node3" presStyleIdx="3" presStyleCnt="8">
        <dgm:presLayoutVars>
          <dgm:chPref val="3"/>
        </dgm:presLayoutVars>
      </dgm:prSet>
      <dgm:spPr/>
      <dgm:t>
        <a:bodyPr/>
        <a:lstStyle/>
        <a:p>
          <a:endParaRPr lang="zh-CN" altLang="en-US"/>
        </a:p>
      </dgm:t>
    </dgm:pt>
    <dgm:pt modelId="{E95C5AC3-D4DE-4503-B12C-8E3539BBB5C4}" type="pres">
      <dgm:prSet presAssocID="{AE2729AF-0DD4-46CC-ACA4-F95E9A5D6B30}" presName="rootConnector" presStyleLbl="node3" presStyleIdx="3" presStyleCnt="8"/>
      <dgm:spPr/>
      <dgm:t>
        <a:bodyPr/>
        <a:lstStyle/>
        <a:p>
          <a:endParaRPr lang="zh-CN" altLang="en-US"/>
        </a:p>
      </dgm:t>
    </dgm:pt>
    <dgm:pt modelId="{F1B52246-B8CC-4BFA-A023-37AAC6A89D34}" type="pres">
      <dgm:prSet presAssocID="{AE2729AF-0DD4-46CC-ACA4-F95E9A5D6B30}" presName="hierChild4" presStyleCnt="0"/>
      <dgm:spPr/>
    </dgm:pt>
    <dgm:pt modelId="{AF4E069A-A1FA-46E7-BCBD-B3A037ADDF27}" type="pres">
      <dgm:prSet presAssocID="{19E63C72-A769-48B7-A0AD-329C71194572}" presName="Name64" presStyleLbl="parChTrans1D4" presStyleIdx="3" presStyleCnt="10"/>
      <dgm:spPr/>
      <dgm:t>
        <a:bodyPr/>
        <a:lstStyle/>
        <a:p>
          <a:endParaRPr lang="zh-CN" altLang="en-US"/>
        </a:p>
      </dgm:t>
    </dgm:pt>
    <dgm:pt modelId="{C50008E6-3366-433C-AC6B-CE17770F5150}" type="pres">
      <dgm:prSet presAssocID="{E3F1C462-E97D-48E1-A783-27925254DC0A}" presName="hierRoot2" presStyleCnt="0">
        <dgm:presLayoutVars>
          <dgm:hierBranch val="init"/>
        </dgm:presLayoutVars>
      </dgm:prSet>
      <dgm:spPr/>
    </dgm:pt>
    <dgm:pt modelId="{7B44F10C-42B3-40E3-A660-54E6C2386CD0}" type="pres">
      <dgm:prSet presAssocID="{E3F1C462-E97D-48E1-A783-27925254DC0A}" presName="rootComposite" presStyleCnt="0"/>
      <dgm:spPr/>
    </dgm:pt>
    <dgm:pt modelId="{63B27440-999B-46E3-9BB2-74FDBE103A39}" type="pres">
      <dgm:prSet presAssocID="{E3F1C462-E97D-48E1-A783-27925254DC0A}" presName="rootText" presStyleLbl="node4" presStyleIdx="3" presStyleCnt="10">
        <dgm:presLayoutVars>
          <dgm:chPref val="3"/>
        </dgm:presLayoutVars>
      </dgm:prSet>
      <dgm:spPr/>
      <dgm:t>
        <a:bodyPr/>
        <a:lstStyle/>
        <a:p>
          <a:endParaRPr lang="zh-CN" altLang="en-US"/>
        </a:p>
      </dgm:t>
    </dgm:pt>
    <dgm:pt modelId="{3FA3FA58-0FBB-4392-8766-A50371951D19}" type="pres">
      <dgm:prSet presAssocID="{E3F1C462-E97D-48E1-A783-27925254DC0A}" presName="rootConnector" presStyleLbl="node4" presStyleIdx="3" presStyleCnt="10"/>
      <dgm:spPr/>
      <dgm:t>
        <a:bodyPr/>
        <a:lstStyle/>
        <a:p>
          <a:endParaRPr lang="zh-CN" altLang="en-US"/>
        </a:p>
      </dgm:t>
    </dgm:pt>
    <dgm:pt modelId="{C2B13C12-1C6A-48E9-B0E2-E077127223A3}" type="pres">
      <dgm:prSet presAssocID="{E3F1C462-E97D-48E1-A783-27925254DC0A}" presName="hierChild4" presStyleCnt="0"/>
      <dgm:spPr/>
    </dgm:pt>
    <dgm:pt modelId="{E7B247AF-84AF-4222-8871-FCFD70F77066}" type="pres">
      <dgm:prSet presAssocID="{E3F1C462-E97D-48E1-A783-27925254DC0A}" presName="hierChild5" presStyleCnt="0"/>
      <dgm:spPr/>
    </dgm:pt>
    <dgm:pt modelId="{ACAA1C89-62E4-4359-AE3F-6DCF6F0627D7}" type="pres">
      <dgm:prSet presAssocID="{AE2729AF-0DD4-46CC-ACA4-F95E9A5D6B30}" presName="hierChild5" presStyleCnt="0"/>
      <dgm:spPr/>
    </dgm:pt>
    <dgm:pt modelId="{0FB747FD-C086-4304-BD08-8BDA9DF29010}" type="pres">
      <dgm:prSet presAssocID="{536FF365-A8FB-40D2-A026-63C71271832E}" presName="hierChild5" presStyleCnt="0"/>
      <dgm:spPr/>
    </dgm:pt>
    <dgm:pt modelId="{BE4C6963-E89F-4372-93CF-E29CF3CBC350}" type="pres">
      <dgm:prSet presAssocID="{E2A43F75-BA96-4C0A-8716-E65614F9BC59}" presName="Name64" presStyleLbl="parChTrans1D2" presStyleIdx="1" presStyleCnt="2"/>
      <dgm:spPr/>
      <dgm:t>
        <a:bodyPr/>
        <a:lstStyle/>
        <a:p>
          <a:endParaRPr lang="zh-CN" altLang="en-US"/>
        </a:p>
      </dgm:t>
    </dgm:pt>
    <dgm:pt modelId="{995522CD-D11E-48A4-B64A-FB01F196B465}" type="pres">
      <dgm:prSet presAssocID="{380E9C2A-C3BB-4086-A4D2-6D57FDE93371}" presName="hierRoot2" presStyleCnt="0">
        <dgm:presLayoutVars>
          <dgm:hierBranch val="init"/>
        </dgm:presLayoutVars>
      </dgm:prSet>
      <dgm:spPr/>
    </dgm:pt>
    <dgm:pt modelId="{CEA53AF0-3EAF-49A4-A3B6-E49EAC806892}" type="pres">
      <dgm:prSet presAssocID="{380E9C2A-C3BB-4086-A4D2-6D57FDE93371}" presName="rootComposite" presStyleCnt="0"/>
      <dgm:spPr/>
    </dgm:pt>
    <dgm:pt modelId="{D2D9AF58-1D4D-46EB-ADCE-7B4A91F0597F}" type="pres">
      <dgm:prSet presAssocID="{380E9C2A-C3BB-4086-A4D2-6D57FDE93371}" presName="rootText" presStyleLbl="node2" presStyleIdx="1" presStyleCnt="2">
        <dgm:presLayoutVars>
          <dgm:chPref val="3"/>
        </dgm:presLayoutVars>
      </dgm:prSet>
      <dgm:spPr/>
      <dgm:t>
        <a:bodyPr/>
        <a:lstStyle/>
        <a:p>
          <a:endParaRPr lang="zh-CN" altLang="en-US"/>
        </a:p>
      </dgm:t>
    </dgm:pt>
    <dgm:pt modelId="{68C3A57D-E0F2-41E7-9C26-3DF6F240D72B}" type="pres">
      <dgm:prSet presAssocID="{380E9C2A-C3BB-4086-A4D2-6D57FDE93371}" presName="rootConnector" presStyleLbl="node2" presStyleIdx="1" presStyleCnt="2"/>
      <dgm:spPr/>
      <dgm:t>
        <a:bodyPr/>
        <a:lstStyle/>
        <a:p>
          <a:endParaRPr lang="zh-CN" altLang="en-US"/>
        </a:p>
      </dgm:t>
    </dgm:pt>
    <dgm:pt modelId="{07B590B1-20E4-45B5-9E39-FB181624DA85}" type="pres">
      <dgm:prSet presAssocID="{380E9C2A-C3BB-4086-A4D2-6D57FDE93371}" presName="hierChild4" presStyleCnt="0"/>
      <dgm:spPr/>
    </dgm:pt>
    <dgm:pt modelId="{7FCAF5E8-C8F9-4FAA-8C4D-44CC3F8042B1}" type="pres">
      <dgm:prSet presAssocID="{410790CF-48F5-462C-93A8-7D03F3B89CB2}" presName="Name64" presStyleLbl="parChTrans1D3" presStyleIdx="4" presStyleCnt="8"/>
      <dgm:spPr/>
      <dgm:t>
        <a:bodyPr/>
        <a:lstStyle/>
        <a:p>
          <a:endParaRPr lang="zh-CN" altLang="en-US"/>
        </a:p>
      </dgm:t>
    </dgm:pt>
    <dgm:pt modelId="{4A01FCAD-EB27-479C-9DED-70FE123088A0}" type="pres">
      <dgm:prSet presAssocID="{7D5C66B6-0379-463A-A1CC-6F1EBAA01578}" presName="hierRoot2" presStyleCnt="0">
        <dgm:presLayoutVars>
          <dgm:hierBranch val="init"/>
        </dgm:presLayoutVars>
      </dgm:prSet>
      <dgm:spPr/>
    </dgm:pt>
    <dgm:pt modelId="{5BEF3878-21A5-49C5-8E58-478C8448CF0B}" type="pres">
      <dgm:prSet presAssocID="{7D5C66B6-0379-463A-A1CC-6F1EBAA01578}" presName="rootComposite" presStyleCnt="0"/>
      <dgm:spPr/>
    </dgm:pt>
    <dgm:pt modelId="{B038906D-9284-4A91-8FF5-D3B1F0DC00B9}" type="pres">
      <dgm:prSet presAssocID="{7D5C66B6-0379-463A-A1CC-6F1EBAA01578}" presName="rootText" presStyleLbl="node3" presStyleIdx="4" presStyleCnt="8" custLinFactNeighborX="-945" custLinFactNeighborY="40291">
        <dgm:presLayoutVars>
          <dgm:chPref val="3"/>
        </dgm:presLayoutVars>
      </dgm:prSet>
      <dgm:spPr/>
      <dgm:t>
        <a:bodyPr/>
        <a:lstStyle/>
        <a:p>
          <a:endParaRPr lang="zh-CN" altLang="en-US"/>
        </a:p>
      </dgm:t>
    </dgm:pt>
    <dgm:pt modelId="{06FA8F9F-EC2D-4FB6-B7D3-317A5D52B4A6}" type="pres">
      <dgm:prSet presAssocID="{7D5C66B6-0379-463A-A1CC-6F1EBAA01578}" presName="rootConnector" presStyleLbl="node3" presStyleIdx="4" presStyleCnt="8"/>
      <dgm:spPr/>
      <dgm:t>
        <a:bodyPr/>
        <a:lstStyle/>
        <a:p>
          <a:endParaRPr lang="zh-CN" altLang="en-US"/>
        </a:p>
      </dgm:t>
    </dgm:pt>
    <dgm:pt modelId="{F051C096-3AC9-48E3-BC0B-988BF355BD34}" type="pres">
      <dgm:prSet presAssocID="{7D5C66B6-0379-463A-A1CC-6F1EBAA01578}" presName="hierChild4" presStyleCnt="0"/>
      <dgm:spPr/>
    </dgm:pt>
    <dgm:pt modelId="{6976757A-83FC-463A-BE03-55C870A1451A}" type="pres">
      <dgm:prSet presAssocID="{F90DBEA5-7801-4841-BA62-2BD3420B117D}" presName="Name64" presStyleLbl="parChTrans1D4" presStyleIdx="4" presStyleCnt="10"/>
      <dgm:spPr/>
      <dgm:t>
        <a:bodyPr/>
        <a:lstStyle/>
        <a:p>
          <a:endParaRPr lang="zh-CN" altLang="en-US"/>
        </a:p>
      </dgm:t>
    </dgm:pt>
    <dgm:pt modelId="{57C75BD7-9AB9-4D83-A1AF-351CF803CA5B}" type="pres">
      <dgm:prSet presAssocID="{68520E68-95C6-4743-A13A-C8545E9E973A}" presName="hierRoot2" presStyleCnt="0">
        <dgm:presLayoutVars>
          <dgm:hierBranch val="init"/>
        </dgm:presLayoutVars>
      </dgm:prSet>
      <dgm:spPr/>
    </dgm:pt>
    <dgm:pt modelId="{66BC6825-D2BC-48D5-AED4-5079ABC1CCB8}" type="pres">
      <dgm:prSet presAssocID="{68520E68-95C6-4743-A13A-C8545E9E973A}" presName="rootComposite" presStyleCnt="0"/>
      <dgm:spPr/>
    </dgm:pt>
    <dgm:pt modelId="{E3FA8914-2467-4822-96D7-61FC4511FF60}" type="pres">
      <dgm:prSet presAssocID="{68520E68-95C6-4743-A13A-C8545E9E973A}" presName="rootText" presStyleLbl="node4" presStyleIdx="4" presStyleCnt="10">
        <dgm:presLayoutVars>
          <dgm:chPref val="3"/>
        </dgm:presLayoutVars>
      </dgm:prSet>
      <dgm:spPr/>
      <dgm:t>
        <a:bodyPr/>
        <a:lstStyle/>
        <a:p>
          <a:endParaRPr lang="zh-CN" altLang="en-US"/>
        </a:p>
      </dgm:t>
    </dgm:pt>
    <dgm:pt modelId="{156F4DBE-2C44-49E6-A04F-5689799CBB01}" type="pres">
      <dgm:prSet presAssocID="{68520E68-95C6-4743-A13A-C8545E9E973A}" presName="rootConnector" presStyleLbl="node4" presStyleIdx="4" presStyleCnt="10"/>
      <dgm:spPr/>
      <dgm:t>
        <a:bodyPr/>
        <a:lstStyle/>
        <a:p>
          <a:endParaRPr lang="zh-CN" altLang="en-US"/>
        </a:p>
      </dgm:t>
    </dgm:pt>
    <dgm:pt modelId="{9C9E9157-C571-451E-9DF1-7796BEA06154}" type="pres">
      <dgm:prSet presAssocID="{68520E68-95C6-4743-A13A-C8545E9E973A}" presName="hierChild4" presStyleCnt="0"/>
      <dgm:spPr/>
    </dgm:pt>
    <dgm:pt modelId="{2DF0E81B-EE7C-436C-B9DA-BE3D9390C7AB}" type="pres">
      <dgm:prSet presAssocID="{68520E68-95C6-4743-A13A-C8545E9E973A}" presName="hierChild5" presStyleCnt="0"/>
      <dgm:spPr/>
    </dgm:pt>
    <dgm:pt modelId="{2DEFE534-91A7-4657-A5D4-175692A7D7DC}" type="pres">
      <dgm:prSet presAssocID="{81960A5A-3DF3-4725-826D-5343B64E6840}" presName="Name64" presStyleLbl="parChTrans1D4" presStyleIdx="5" presStyleCnt="10"/>
      <dgm:spPr/>
      <dgm:t>
        <a:bodyPr/>
        <a:lstStyle/>
        <a:p>
          <a:endParaRPr lang="zh-CN" altLang="en-US"/>
        </a:p>
      </dgm:t>
    </dgm:pt>
    <dgm:pt modelId="{044049D2-A4EA-47CB-9FC6-30618CC4BD8A}" type="pres">
      <dgm:prSet presAssocID="{04539114-00F9-400A-99CB-46036C83D0AE}" presName="hierRoot2" presStyleCnt="0">
        <dgm:presLayoutVars>
          <dgm:hierBranch val="init"/>
        </dgm:presLayoutVars>
      </dgm:prSet>
      <dgm:spPr/>
    </dgm:pt>
    <dgm:pt modelId="{DC2E28A3-603C-4A5D-BFB2-478C3AE33FE3}" type="pres">
      <dgm:prSet presAssocID="{04539114-00F9-400A-99CB-46036C83D0AE}" presName="rootComposite" presStyleCnt="0"/>
      <dgm:spPr/>
    </dgm:pt>
    <dgm:pt modelId="{79A09803-E0AD-4078-8C4B-5BC9307D0E72}" type="pres">
      <dgm:prSet presAssocID="{04539114-00F9-400A-99CB-46036C83D0AE}" presName="rootText" presStyleLbl="node4" presStyleIdx="5" presStyleCnt="10">
        <dgm:presLayoutVars>
          <dgm:chPref val="3"/>
        </dgm:presLayoutVars>
      </dgm:prSet>
      <dgm:spPr/>
      <dgm:t>
        <a:bodyPr/>
        <a:lstStyle/>
        <a:p>
          <a:endParaRPr lang="zh-CN" altLang="en-US"/>
        </a:p>
      </dgm:t>
    </dgm:pt>
    <dgm:pt modelId="{F9EDCDEE-0EA3-4C03-A179-DE824F990D59}" type="pres">
      <dgm:prSet presAssocID="{04539114-00F9-400A-99CB-46036C83D0AE}" presName="rootConnector" presStyleLbl="node4" presStyleIdx="5" presStyleCnt="10"/>
      <dgm:spPr/>
      <dgm:t>
        <a:bodyPr/>
        <a:lstStyle/>
        <a:p>
          <a:endParaRPr lang="zh-CN" altLang="en-US"/>
        </a:p>
      </dgm:t>
    </dgm:pt>
    <dgm:pt modelId="{1EE80138-3546-491B-A8E8-17556367440A}" type="pres">
      <dgm:prSet presAssocID="{04539114-00F9-400A-99CB-46036C83D0AE}" presName="hierChild4" presStyleCnt="0"/>
      <dgm:spPr/>
    </dgm:pt>
    <dgm:pt modelId="{F257C380-C43E-40F4-93BE-4832615BD413}" type="pres">
      <dgm:prSet presAssocID="{04539114-00F9-400A-99CB-46036C83D0AE}" presName="hierChild5" presStyleCnt="0"/>
      <dgm:spPr/>
    </dgm:pt>
    <dgm:pt modelId="{0AE96808-F78D-479B-BC3A-B53C394B51CF}" type="pres">
      <dgm:prSet presAssocID="{7D5C66B6-0379-463A-A1CC-6F1EBAA01578}" presName="hierChild5" presStyleCnt="0"/>
      <dgm:spPr/>
    </dgm:pt>
    <dgm:pt modelId="{D3DB3291-A882-4EDA-A34C-21BE3B98CABE}" type="pres">
      <dgm:prSet presAssocID="{DE705561-3975-4D31-A521-810D2C89F8D8}" presName="Name64" presStyleLbl="parChTrans1D3" presStyleIdx="5" presStyleCnt="8"/>
      <dgm:spPr/>
      <dgm:t>
        <a:bodyPr/>
        <a:lstStyle/>
        <a:p>
          <a:endParaRPr lang="zh-CN" altLang="en-US"/>
        </a:p>
      </dgm:t>
    </dgm:pt>
    <dgm:pt modelId="{CD95D179-CC40-4B8C-812C-ABC2932E5A62}" type="pres">
      <dgm:prSet presAssocID="{923FAFB1-BB32-40E9-9957-A7CCDA01DF17}" presName="hierRoot2" presStyleCnt="0">
        <dgm:presLayoutVars>
          <dgm:hierBranch val="init"/>
        </dgm:presLayoutVars>
      </dgm:prSet>
      <dgm:spPr/>
    </dgm:pt>
    <dgm:pt modelId="{56104C0B-79F7-49C8-8FAC-9339BB79EA47}" type="pres">
      <dgm:prSet presAssocID="{923FAFB1-BB32-40E9-9957-A7CCDA01DF17}" presName="rootComposite" presStyleCnt="0"/>
      <dgm:spPr/>
    </dgm:pt>
    <dgm:pt modelId="{750ADE87-D0D4-4CF6-AFDD-898D3154B6CB}" type="pres">
      <dgm:prSet presAssocID="{923FAFB1-BB32-40E9-9957-A7CCDA01DF17}" presName="rootText" presStyleLbl="node3" presStyleIdx="5" presStyleCnt="8">
        <dgm:presLayoutVars>
          <dgm:chPref val="3"/>
        </dgm:presLayoutVars>
      </dgm:prSet>
      <dgm:spPr/>
      <dgm:t>
        <a:bodyPr/>
        <a:lstStyle/>
        <a:p>
          <a:endParaRPr lang="zh-CN" altLang="en-US"/>
        </a:p>
      </dgm:t>
    </dgm:pt>
    <dgm:pt modelId="{7AF5DA1C-2F18-4C6A-80EA-3AE1A2B429D2}" type="pres">
      <dgm:prSet presAssocID="{923FAFB1-BB32-40E9-9957-A7CCDA01DF17}" presName="rootConnector" presStyleLbl="node3" presStyleIdx="5" presStyleCnt="8"/>
      <dgm:spPr/>
      <dgm:t>
        <a:bodyPr/>
        <a:lstStyle/>
        <a:p>
          <a:endParaRPr lang="zh-CN" altLang="en-US"/>
        </a:p>
      </dgm:t>
    </dgm:pt>
    <dgm:pt modelId="{4E165915-A2FF-4382-8F6D-F900D3E2D2BB}" type="pres">
      <dgm:prSet presAssocID="{923FAFB1-BB32-40E9-9957-A7CCDA01DF17}" presName="hierChild4" presStyleCnt="0"/>
      <dgm:spPr/>
    </dgm:pt>
    <dgm:pt modelId="{229C3F49-6EEA-4E80-B98B-315954EFF005}" type="pres">
      <dgm:prSet presAssocID="{FE54C4D1-9AE0-424D-9D0E-225020AC6141}" presName="Name64" presStyleLbl="parChTrans1D4" presStyleIdx="6" presStyleCnt="10"/>
      <dgm:spPr/>
      <dgm:t>
        <a:bodyPr/>
        <a:lstStyle/>
        <a:p>
          <a:endParaRPr lang="zh-CN" altLang="en-US"/>
        </a:p>
      </dgm:t>
    </dgm:pt>
    <dgm:pt modelId="{71E2A3EF-759F-4179-8D5C-A9C4E952564E}" type="pres">
      <dgm:prSet presAssocID="{F081B4E7-C0F5-4585-BDA2-61031CC448E6}" presName="hierRoot2" presStyleCnt="0">
        <dgm:presLayoutVars>
          <dgm:hierBranch val="init"/>
        </dgm:presLayoutVars>
      </dgm:prSet>
      <dgm:spPr/>
    </dgm:pt>
    <dgm:pt modelId="{FAC21795-6450-4048-AC20-DA01CF5F3551}" type="pres">
      <dgm:prSet presAssocID="{F081B4E7-C0F5-4585-BDA2-61031CC448E6}" presName="rootComposite" presStyleCnt="0"/>
      <dgm:spPr/>
    </dgm:pt>
    <dgm:pt modelId="{F52DBF3F-6CAC-47C2-AD2D-3E28D8719D28}" type="pres">
      <dgm:prSet presAssocID="{F081B4E7-C0F5-4585-BDA2-61031CC448E6}" presName="rootText" presStyleLbl="node4" presStyleIdx="6" presStyleCnt="10">
        <dgm:presLayoutVars>
          <dgm:chPref val="3"/>
        </dgm:presLayoutVars>
      </dgm:prSet>
      <dgm:spPr/>
      <dgm:t>
        <a:bodyPr/>
        <a:lstStyle/>
        <a:p>
          <a:endParaRPr lang="zh-CN" altLang="en-US"/>
        </a:p>
      </dgm:t>
    </dgm:pt>
    <dgm:pt modelId="{9E9D7816-1A66-4F30-9CA4-E827472A291B}" type="pres">
      <dgm:prSet presAssocID="{F081B4E7-C0F5-4585-BDA2-61031CC448E6}" presName="rootConnector" presStyleLbl="node4" presStyleIdx="6" presStyleCnt="10"/>
      <dgm:spPr/>
      <dgm:t>
        <a:bodyPr/>
        <a:lstStyle/>
        <a:p>
          <a:endParaRPr lang="zh-CN" altLang="en-US"/>
        </a:p>
      </dgm:t>
    </dgm:pt>
    <dgm:pt modelId="{165F2A4A-3D09-4738-A0B3-214D8E42FE78}" type="pres">
      <dgm:prSet presAssocID="{F081B4E7-C0F5-4585-BDA2-61031CC448E6}" presName="hierChild4" presStyleCnt="0"/>
      <dgm:spPr/>
    </dgm:pt>
    <dgm:pt modelId="{30D720FF-8F98-459F-95C8-9D365338BFAE}" type="pres">
      <dgm:prSet presAssocID="{F081B4E7-C0F5-4585-BDA2-61031CC448E6}" presName="hierChild5" presStyleCnt="0"/>
      <dgm:spPr/>
    </dgm:pt>
    <dgm:pt modelId="{41BDB102-A849-4CC0-87C5-D0F5D9A778DA}" type="pres">
      <dgm:prSet presAssocID="{923FAFB1-BB32-40E9-9957-A7CCDA01DF17}" presName="hierChild5" presStyleCnt="0"/>
      <dgm:spPr/>
    </dgm:pt>
    <dgm:pt modelId="{A867902A-25B5-4E34-BD89-E4344EDB5AA0}" type="pres">
      <dgm:prSet presAssocID="{BCBD1A4A-234A-4048-8B45-339B990E0023}" presName="Name64" presStyleLbl="parChTrans1D3" presStyleIdx="6" presStyleCnt="8"/>
      <dgm:spPr/>
      <dgm:t>
        <a:bodyPr/>
        <a:lstStyle/>
        <a:p>
          <a:endParaRPr lang="zh-CN" altLang="en-US"/>
        </a:p>
      </dgm:t>
    </dgm:pt>
    <dgm:pt modelId="{DBA665AA-9DAB-474A-B97D-3E3F2C189B20}" type="pres">
      <dgm:prSet presAssocID="{BCD98A67-B0BC-453A-82D8-DDB02C99F93F}" presName="hierRoot2" presStyleCnt="0">
        <dgm:presLayoutVars>
          <dgm:hierBranch val="init"/>
        </dgm:presLayoutVars>
      </dgm:prSet>
      <dgm:spPr/>
    </dgm:pt>
    <dgm:pt modelId="{38F95719-0107-4C85-A70C-0695C77C89B0}" type="pres">
      <dgm:prSet presAssocID="{BCD98A67-B0BC-453A-82D8-DDB02C99F93F}" presName="rootComposite" presStyleCnt="0"/>
      <dgm:spPr/>
    </dgm:pt>
    <dgm:pt modelId="{A53F2E7F-CA8A-402B-AB1D-ED80F69CA5F6}" type="pres">
      <dgm:prSet presAssocID="{BCD98A67-B0BC-453A-82D8-DDB02C99F93F}" presName="rootText" presStyleLbl="node3" presStyleIdx="6" presStyleCnt="8">
        <dgm:presLayoutVars>
          <dgm:chPref val="3"/>
        </dgm:presLayoutVars>
      </dgm:prSet>
      <dgm:spPr/>
      <dgm:t>
        <a:bodyPr/>
        <a:lstStyle/>
        <a:p>
          <a:endParaRPr lang="zh-CN" altLang="en-US"/>
        </a:p>
      </dgm:t>
    </dgm:pt>
    <dgm:pt modelId="{BC9EA093-4BE8-4ABC-9576-06045747CC2B}" type="pres">
      <dgm:prSet presAssocID="{BCD98A67-B0BC-453A-82D8-DDB02C99F93F}" presName="rootConnector" presStyleLbl="node3" presStyleIdx="6" presStyleCnt="8"/>
      <dgm:spPr/>
      <dgm:t>
        <a:bodyPr/>
        <a:lstStyle/>
        <a:p>
          <a:endParaRPr lang="zh-CN" altLang="en-US"/>
        </a:p>
      </dgm:t>
    </dgm:pt>
    <dgm:pt modelId="{CCAA7082-9502-4B1E-978B-FD446193F868}" type="pres">
      <dgm:prSet presAssocID="{BCD98A67-B0BC-453A-82D8-DDB02C99F93F}" presName="hierChild4" presStyleCnt="0"/>
      <dgm:spPr/>
    </dgm:pt>
    <dgm:pt modelId="{38C15823-92BB-4374-B5CD-D1E9B4C23E7A}" type="pres">
      <dgm:prSet presAssocID="{11AE59FF-871B-49D4-B9CC-DBF4AFA68FB4}" presName="Name64" presStyleLbl="parChTrans1D4" presStyleIdx="7" presStyleCnt="10"/>
      <dgm:spPr/>
      <dgm:t>
        <a:bodyPr/>
        <a:lstStyle/>
        <a:p>
          <a:endParaRPr lang="zh-CN" altLang="en-US"/>
        </a:p>
      </dgm:t>
    </dgm:pt>
    <dgm:pt modelId="{457F3C17-E0CD-40D0-AF80-F53331C83896}" type="pres">
      <dgm:prSet presAssocID="{0720A591-001A-411F-ABF3-8C4923BE2A45}" presName="hierRoot2" presStyleCnt="0">
        <dgm:presLayoutVars>
          <dgm:hierBranch val="init"/>
        </dgm:presLayoutVars>
      </dgm:prSet>
      <dgm:spPr/>
    </dgm:pt>
    <dgm:pt modelId="{42BDD4B0-7324-4797-85AC-A83E20E33C9A}" type="pres">
      <dgm:prSet presAssocID="{0720A591-001A-411F-ABF3-8C4923BE2A45}" presName="rootComposite" presStyleCnt="0"/>
      <dgm:spPr/>
    </dgm:pt>
    <dgm:pt modelId="{89862B01-3681-4E2B-88BE-15A6117DC41B}" type="pres">
      <dgm:prSet presAssocID="{0720A591-001A-411F-ABF3-8C4923BE2A45}" presName="rootText" presStyleLbl="node4" presStyleIdx="7" presStyleCnt="10">
        <dgm:presLayoutVars>
          <dgm:chPref val="3"/>
        </dgm:presLayoutVars>
      </dgm:prSet>
      <dgm:spPr/>
      <dgm:t>
        <a:bodyPr/>
        <a:lstStyle/>
        <a:p>
          <a:endParaRPr lang="zh-CN" altLang="en-US"/>
        </a:p>
      </dgm:t>
    </dgm:pt>
    <dgm:pt modelId="{59282B12-AEF6-488E-90FC-B24C79454A89}" type="pres">
      <dgm:prSet presAssocID="{0720A591-001A-411F-ABF3-8C4923BE2A45}" presName="rootConnector" presStyleLbl="node4" presStyleIdx="7" presStyleCnt="10"/>
      <dgm:spPr/>
      <dgm:t>
        <a:bodyPr/>
        <a:lstStyle/>
        <a:p>
          <a:endParaRPr lang="zh-CN" altLang="en-US"/>
        </a:p>
      </dgm:t>
    </dgm:pt>
    <dgm:pt modelId="{690DB871-EE80-4FE7-B658-1BE176FA192E}" type="pres">
      <dgm:prSet presAssocID="{0720A591-001A-411F-ABF3-8C4923BE2A45}" presName="hierChild4" presStyleCnt="0"/>
      <dgm:spPr/>
    </dgm:pt>
    <dgm:pt modelId="{0C14A017-2044-43D9-9159-EEE6658CB60C}" type="pres">
      <dgm:prSet presAssocID="{0720A591-001A-411F-ABF3-8C4923BE2A45}" presName="hierChild5" presStyleCnt="0"/>
      <dgm:spPr/>
    </dgm:pt>
    <dgm:pt modelId="{D4CE8473-52E7-4246-9E04-4FC89F8F951A}" type="pres">
      <dgm:prSet presAssocID="{7E7AE56B-7BF0-499F-BF38-A19E0C051E21}" presName="Name64" presStyleLbl="parChTrans1D4" presStyleIdx="8" presStyleCnt="10"/>
      <dgm:spPr/>
      <dgm:t>
        <a:bodyPr/>
        <a:lstStyle/>
        <a:p>
          <a:endParaRPr lang="zh-CN" altLang="en-US"/>
        </a:p>
      </dgm:t>
    </dgm:pt>
    <dgm:pt modelId="{E3A74395-7293-4C5D-BFD2-BC4440994D87}" type="pres">
      <dgm:prSet presAssocID="{99221C25-1BCB-4271-B55F-B7A713C73D08}" presName="hierRoot2" presStyleCnt="0">
        <dgm:presLayoutVars>
          <dgm:hierBranch val="init"/>
        </dgm:presLayoutVars>
      </dgm:prSet>
      <dgm:spPr/>
    </dgm:pt>
    <dgm:pt modelId="{B56BA486-FADE-4038-94C0-D1C966F66CEC}" type="pres">
      <dgm:prSet presAssocID="{99221C25-1BCB-4271-B55F-B7A713C73D08}" presName="rootComposite" presStyleCnt="0"/>
      <dgm:spPr/>
    </dgm:pt>
    <dgm:pt modelId="{F0082BA6-6CD5-40C4-AAD7-C75D97BBA751}" type="pres">
      <dgm:prSet presAssocID="{99221C25-1BCB-4271-B55F-B7A713C73D08}" presName="rootText" presStyleLbl="node4" presStyleIdx="8" presStyleCnt="10">
        <dgm:presLayoutVars>
          <dgm:chPref val="3"/>
        </dgm:presLayoutVars>
      </dgm:prSet>
      <dgm:spPr/>
      <dgm:t>
        <a:bodyPr/>
        <a:lstStyle/>
        <a:p>
          <a:endParaRPr lang="zh-CN" altLang="en-US"/>
        </a:p>
      </dgm:t>
    </dgm:pt>
    <dgm:pt modelId="{6B24704D-5CA6-48ED-A7ED-69017CB32B3A}" type="pres">
      <dgm:prSet presAssocID="{99221C25-1BCB-4271-B55F-B7A713C73D08}" presName="rootConnector" presStyleLbl="node4" presStyleIdx="8" presStyleCnt="10"/>
      <dgm:spPr/>
      <dgm:t>
        <a:bodyPr/>
        <a:lstStyle/>
        <a:p>
          <a:endParaRPr lang="zh-CN" altLang="en-US"/>
        </a:p>
      </dgm:t>
    </dgm:pt>
    <dgm:pt modelId="{EE5A54F9-0DEF-4652-A54A-69DAF658D6B5}" type="pres">
      <dgm:prSet presAssocID="{99221C25-1BCB-4271-B55F-B7A713C73D08}" presName="hierChild4" presStyleCnt="0"/>
      <dgm:spPr/>
    </dgm:pt>
    <dgm:pt modelId="{F869738B-360D-4E05-ACC6-51668BF885BB}" type="pres">
      <dgm:prSet presAssocID="{99221C25-1BCB-4271-B55F-B7A713C73D08}" presName="hierChild5" presStyleCnt="0"/>
      <dgm:spPr/>
    </dgm:pt>
    <dgm:pt modelId="{C96C0E05-4C76-432B-A539-2618074ECD48}" type="pres">
      <dgm:prSet presAssocID="{BCD98A67-B0BC-453A-82D8-DDB02C99F93F}" presName="hierChild5" presStyleCnt="0"/>
      <dgm:spPr/>
    </dgm:pt>
    <dgm:pt modelId="{01750B0E-693A-40A2-BFEB-B6ACD94E4AE2}" type="pres">
      <dgm:prSet presAssocID="{C58C8BE0-9CCF-4BB3-B95E-BE82651F2EDB}" presName="Name64" presStyleLbl="parChTrans1D3" presStyleIdx="7" presStyleCnt="8"/>
      <dgm:spPr/>
      <dgm:t>
        <a:bodyPr/>
        <a:lstStyle/>
        <a:p>
          <a:endParaRPr lang="zh-CN" altLang="en-US"/>
        </a:p>
      </dgm:t>
    </dgm:pt>
    <dgm:pt modelId="{A24F2C71-9DEF-43C6-83EE-4A19D3F8277D}" type="pres">
      <dgm:prSet presAssocID="{763EE613-8CFF-4E72-831A-9DBAF31BB3B8}" presName="hierRoot2" presStyleCnt="0">
        <dgm:presLayoutVars>
          <dgm:hierBranch val="init"/>
        </dgm:presLayoutVars>
      </dgm:prSet>
      <dgm:spPr/>
    </dgm:pt>
    <dgm:pt modelId="{AFDFAE68-631C-4A67-A76B-B78E77559790}" type="pres">
      <dgm:prSet presAssocID="{763EE613-8CFF-4E72-831A-9DBAF31BB3B8}" presName="rootComposite" presStyleCnt="0"/>
      <dgm:spPr/>
    </dgm:pt>
    <dgm:pt modelId="{FA595EC1-B502-4703-86BF-7EFB78055075}" type="pres">
      <dgm:prSet presAssocID="{763EE613-8CFF-4E72-831A-9DBAF31BB3B8}" presName="rootText" presStyleLbl="node3" presStyleIdx="7" presStyleCnt="8">
        <dgm:presLayoutVars>
          <dgm:chPref val="3"/>
        </dgm:presLayoutVars>
      </dgm:prSet>
      <dgm:spPr/>
      <dgm:t>
        <a:bodyPr/>
        <a:lstStyle/>
        <a:p>
          <a:endParaRPr lang="zh-CN" altLang="en-US"/>
        </a:p>
      </dgm:t>
    </dgm:pt>
    <dgm:pt modelId="{794AE641-606D-4DA5-9D9A-07806A98A1D3}" type="pres">
      <dgm:prSet presAssocID="{763EE613-8CFF-4E72-831A-9DBAF31BB3B8}" presName="rootConnector" presStyleLbl="node3" presStyleIdx="7" presStyleCnt="8"/>
      <dgm:spPr/>
      <dgm:t>
        <a:bodyPr/>
        <a:lstStyle/>
        <a:p>
          <a:endParaRPr lang="zh-CN" altLang="en-US"/>
        </a:p>
      </dgm:t>
    </dgm:pt>
    <dgm:pt modelId="{0AA5369B-3ECC-4C77-848B-A1FB9A0B3B79}" type="pres">
      <dgm:prSet presAssocID="{763EE613-8CFF-4E72-831A-9DBAF31BB3B8}" presName="hierChild4" presStyleCnt="0"/>
      <dgm:spPr/>
    </dgm:pt>
    <dgm:pt modelId="{D90B185B-07F5-4F74-AA1A-1B3069C17BC8}" type="pres">
      <dgm:prSet presAssocID="{EFD8654C-BD65-4A16-A8F9-9FD82C954CD7}" presName="Name64" presStyleLbl="parChTrans1D4" presStyleIdx="9" presStyleCnt="10"/>
      <dgm:spPr/>
      <dgm:t>
        <a:bodyPr/>
        <a:lstStyle/>
        <a:p>
          <a:endParaRPr lang="zh-CN" altLang="en-US"/>
        </a:p>
      </dgm:t>
    </dgm:pt>
    <dgm:pt modelId="{D20F9859-7926-4B84-A42D-C092D3D7B81B}" type="pres">
      <dgm:prSet presAssocID="{FA97FFFB-7288-4B9C-802E-740073B010CA}" presName="hierRoot2" presStyleCnt="0">
        <dgm:presLayoutVars>
          <dgm:hierBranch val="init"/>
        </dgm:presLayoutVars>
      </dgm:prSet>
      <dgm:spPr/>
    </dgm:pt>
    <dgm:pt modelId="{34350AA5-0455-4693-8742-8966C84D6042}" type="pres">
      <dgm:prSet presAssocID="{FA97FFFB-7288-4B9C-802E-740073B010CA}" presName="rootComposite" presStyleCnt="0"/>
      <dgm:spPr/>
    </dgm:pt>
    <dgm:pt modelId="{0F5196AC-AE00-49E4-AE81-394C8211A883}" type="pres">
      <dgm:prSet presAssocID="{FA97FFFB-7288-4B9C-802E-740073B010CA}" presName="rootText" presStyleLbl="node4" presStyleIdx="9" presStyleCnt="10">
        <dgm:presLayoutVars>
          <dgm:chPref val="3"/>
        </dgm:presLayoutVars>
      </dgm:prSet>
      <dgm:spPr/>
      <dgm:t>
        <a:bodyPr/>
        <a:lstStyle/>
        <a:p>
          <a:endParaRPr lang="zh-CN" altLang="en-US"/>
        </a:p>
      </dgm:t>
    </dgm:pt>
    <dgm:pt modelId="{6F2D785A-DC22-47C7-A04E-8113AC17670D}" type="pres">
      <dgm:prSet presAssocID="{FA97FFFB-7288-4B9C-802E-740073B010CA}" presName="rootConnector" presStyleLbl="node4" presStyleIdx="9" presStyleCnt="10"/>
      <dgm:spPr/>
      <dgm:t>
        <a:bodyPr/>
        <a:lstStyle/>
        <a:p>
          <a:endParaRPr lang="zh-CN" altLang="en-US"/>
        </a:p>
      </dgm:t>
    </dgm:pt>
    <dgm:pt modelId="{11F7CD92-F29C-466D-8B04-0F2440FB3022}" type="pres">
      <dgm:prSet presAssocID="{FA97FFFB-7288-4B9C-802E-740073B010CA}" presName="hierChild4" presStyleCnt="0"/>
      <dgm:spPr/>
    </dgm:pt>
    <dgm:pt modelId="{CCD8FA47-D114-4961-B104-3345154E4212}" type="pres">
      <dgm:prSet presAssocID="{FA97FFFB-7288-4B9C-802E-740073B010CA}" presName="hierChild5" presStyleCnt="0"/>
      <dgm:spPr/>
    </dgm:pt>
    <dgm:pt modelId="{EEA3D503-46F2-49DF-87A0-7D4A44D2B03B}" type="pres">
      <dgm:prSet presAssocID="{763EE613-8CFF-4E72-831A-9DBAF31BB3B8}" presName="hierChild5" presStyleCnt="0"/>
      <dgm:spPr/>
    </dgm:pt>
    <dgm:pt modelId="{9ADEF2E2-C040-42B4-8263-95F872F54513}" type="pres">
      <dgm:prSet presAssocID="{380E9C2A-C3BB-4086-A4D2-6D57FDE93371}" presName="hierChild5" presStyleCnt="0"/>
      <dgm:spPr/>
    </dgm:pt>
    <dgm:pt modelId="{29C23962-AE6B-438D-8137-DD1AE50FDC50}" type="pres">
      <dgm:prSet presAssocID="{DAE374BA-CD9E-4059-AECA-118D1C5E58CA}" presName="hierChild3" presStyleCnt="0"/>
      <dgm:spPr/>
    </dgm:pt>
  </dgm:ptLst>
  <dgm:cxnLst>
    <dgm:cxn modelId="{3955B022-BB96-4AB6-B607-5F14DF9B3CF1}" srcId="{BCD98A67-B0BC-453A-82D8-DDB02C99F93F}" destId="{99221C25-1BCB-4271-B55F-B7A713C73D08}" srcOrd="1" destOrd="0" parTransId="{7E7AE56B-7BF0-499F-BF38-A19E0C051E21}" sibTransId="{B20DB62A-F483-4BA8-A249-A1250414E654}"/>
    <dgm:cxn modelId="{1C7C3841-DF1E-4237-BA74-2AD28C31ABE5}" type="presOf" srcId="{923FAFB1-BB32-40E9-9957-A7CCDA01DF17}" destId="{750ADE87-D0D4-4CF6-AFDD-898D3154B6CB}" srcOrd="0" destOrd="0" presId="urn:microsoft.com/office/officeart/2009/3/layout/HorizontalOrganizationChart"/>
    <dgm:cxn modelId="{940603D9-A517-4A9F-ACDD-0351E703451C}" srcId="{380E9C2A-C3BB-4086-A4D2-6D57FDE93371}" destId="{923FAFB1-BB32-40E9-9957-A7CCDA01DF17}" srcOrd="1" destOrd="0" parTransId="{DE705561-3975-4D31-A521-810D2C89F8D8}" sibTransId="{ABA4055C-F803-47DB-B757-4E1FD2E897F9}"/>
    <dgm:cxn modelId="{8FF262B7-9234-41FB-94AB-459F1DB472D9}" type="presOf" srcId="{99221C25-1BCB-4271-B55F-B7A713C73D08}" destId="{F0082BA6-6CD5-40C4-AAD7-C75D97BBA751}" srcOrd="0" destOrd="0" presId="urn:microsoft.com/office/officeart/2009/3/layout/HorizontalOrganizationChart"/>
    <dgm:cxn modelId="{44CEE988-04FB-4537-80F4-3CEAEBB053C3}" type="presOf" srcId="{536FF365-A8FB-40D2-A026-63C71271832E}" destId="{05141168-4192-4A33-BFBE-648762E5CD74}" srcOrd="1" destOrd="0" presId="urn:microsoft.com/office/officeart/2009/3/layout/HorizontalOrganizationChart"/>
    <dgm:cxn modelId="{5229D7C7-5CE6-49AE-BEA3-CF4E31E8F8AE}" type="presOf" srcId="{81960A5A-3DF3-4725-826D-5343B64E6840}" destId="{2DEFE534-91A7-4657-A5D4-175692A7D7DC}" srcOrd="0" destOrd="0" presId="urn:microsoft.com/office/officeart/2009/3/layout/HorizontalOrganizationChart"/>
    <dgm:cxn modelId="{A70E0634-28B1-452E-B020-07F3E43C9444}" type="presOf" srcId="{FA97FFFB-7288-4B9C-802E-740073B010CA}" destId="{6F2D785A-DC22-47C7-A04E-8113AC17670D}" srcOrd="1" destOrd="0" presId="urn:microsoft.com/office/officeart/2009/3/layout/HorizontalOrganizationChart"/>
    <dgm:cxn modelId="{042F5581-070C-4163-A402-C72A7E4BD4DD}" type="presOf" srcId="{68520E68-95C6-4743-A13A-C8545E9E973A}" destId="{156F4DBE-2C44-49E6-A04F-5689799CBB01}" srcOrd="1" destOrd="0" presId="urn:microsoft.com/office/officeart/2009/3/layout/HorizontalOrganizationChart"/>
    <dgm:cxn modelId="{36CCC423-A931-4BAD-BADD-F56F0461D4FD}" type="presOf" srcId="{AE2729AF-0DD4-46CC-ACA4-F95E9A5D6B30}" destId="{E95C5AC3-D4DE-4503-B12C-8E3539BBB5C4}" srcOrd="1" destOrd="0" presId="urn:microsoft.com/office/officeart/2009/3/layout/HorizontalOrganizationChart"/>
    <dgm:cxn modelId="{94DE1D2D-BDDB-443B-9B4A-F8C110A13AAB}" type="presOf" srcId="{04539114-00F9-400A-99CB-46036C83D0AE}" destId="{79A09803-E0AD-4078-8C4B-5BC9307D0E72}" srcOrd="0" destOrd="0" presId="urn:microsoft.com/office/officeart/2009/3/layout/HorizontalOrganizationChart"/>
    <dgm:cxn modelId="{5D72F2D9-5590-4207-9338-A003D1AF1688}" type="presOf" srcId="{FE54C4D1-9AE0-424D-9D0E-225020AC6141}" destId="{229C3F49-6EEA-4E80-B98B-315954EFF005}" srcOrd="0" destOrd="0" presId="urn:microsoft.com/office/officeart/2009/3/layout/HorizontalOrganizationChart"/>
    <dgm:cxn modelId="{0E4306F4-12C9-4998-8027-19FC948FD67A}" srcId="{DAE374BA-CD9E-4059-AECA-118D1C5E58CA}" destId="{536FF365-A8FB-40D2-A026-63C71271832E}" srcOrd="0" destOrd="0" parTransId="{0209DE79-DCC2-43F6-A725-01EC7AC73F05}" sibTransId="{A3FD34AB-58B2-4BDC-AE10-378BAA0B2B59}"/>
    <dgm:cxn modelId="{EE695369-05C1-4A89-96A8-9517A53148E0}" type="presOf" srcId="{0209DE79-DCC2-43F6-A725-01EC7AC73F05}" destId="{DF821F93-FCC4-4828-8CDE-04FEAC2B03B3}" srcOrd="0" destOrd="0" presId="urn:microsoft.com/office/officeart/2009/3/layout/HorizontalOrganizationChart"/>
    <dgm:cxn modelId="{DAB8AE79-7F5D-4484-AE1F-995D793B9DB8}" type="presOf" srcId="{F90DBEA5-7801-4841-BA62-2BD3420B117D}" destId="{6976757A-83FC-463A-BE03-55C870A1451A}" srcOrd="0" destOrd="0" presId="urn:microsoft.com/office/officeart/2009/3/layout/HorizontalOrganizationChart"/>
    <dgm:cxn modelId="{FB9407AB-02DE-46A2-8529-1E050EE80BE9}" type="presOf" srcId="{7E7AE56B-7BF0-499F-BF38-A19E0C051E21}" destId="{D4CE8473-52E7-4246-9E04-4FC89F8F951A}" srcOrd="0" destOrd="0" presId="urn:microsoft.com/office/officeart/2009/3/layout/HorizontalOrganizationChart"/>
    <dgm:cxn modelId="{B1FECE0F-F8AC-43C8-A6C4-10B8CB234008}" type="presOf" srcId="{F081B4E7-C0F5-4585-BDA2-61031CC448E6}" destId="{F52DBF3F-6CAC-47C2-AD2D-3E28D8719D28}" srcOrd="0" destOrd="0" presId="urn:microsoft.com/office/officeart/2009/3/layout/HorizontalOrganizationChart"/>
    <dgm:cxn modelId="{43014057-47D6-443B-91A6-0E51295CDC3D}" srcId="{763EE613-8CFF-4E72-831A-9DBAF31BB3B8}" destId="{FA97FFFB-7288-4B9C-802E-740073B010CA}" srcOrd="0" destOrd="0" parTransId="{EFD8654C-BD65-4A16-A8F9-9FD82C954CD7}" sibTransId="{9C61DA9B-A5D3-46C0-89AA-A50F0453EE18}"/>
    <dgm:cxn modelId="{F52586B1-1F15-495E-B8D1-BAB3E8F80499}" type="presOf" srcId="{E3F1C462-E97D-48E1-A783-27925254DC0A}" destId="{63B27440-999B-46E3-9BB2-74FDBE103A39}" srcOrd="0" destOrd="0" presId="urn:microsoft.com/office/officeart/2009/3/layout/HorizontalOrganizationChart"/>
    <dgm:cxn modelId="{E2EC9A4A-B4AA-455A-AD7E-87695F312CBB}" type="presOf" srcId="{A47C787C-9BE7-4AF9-AA23-F8D5D74035BC}" destId="{9C83A76D-DE2C-441C-A87E-D8D7643A7EFB}" srcOrd="1" destOrd="0" presId="urn:microsoft.com/office/officeart/2009/3/layout/HorizontalOrganizationChart"/>
    <dgm:cxn modelId="{DB6BACA8-53E3-4D32-B124-ADB612CE53CA}" type="presOf" srcId="{51E3ECC5-FE0F-46CA-95D0-B6E185F36ABC}" destId="{AD290253-3337-4EC4-B37C-47633C9CCC1B}" srcOrd="1" destOrd="0" presId="urn:microsoft.com/office/officeart/2009/3/layout/HorizontalOrganizationChart"/>
    <dgm:cxn modelId="{FC041639-B30F-408D-B8D6-CE23124DB340}" type="presOf" srcId="{DE705561-3975-4D31-A521-810D2C89F8D8}" destId="{D3DB3291-A882-4EDA-A34C-21BE3B98CABE}" srcOrd="0" destOrd="0" presId="urn:microsoft.com/office/officeart/2009/3/layout/HorizontalOrganizationChart"/>
    <dgm:cxn modelId="{1162581E-F06D-4FEC-8094-EB081748FFA3}" type="presOf" srcId="{E3D9CF93-054E-42E8-81DA-D4B3733F917B}" destId="{F336B9C8-8456-4C4C-9AC6-B655902F54E7}" srcOrd="0" destOrd="0" presId="urn:microsoft.com/office/officeart/2009/3/layout/HorizontalOrganizationChart"/>
    <dgm:cxn modelId="{2330958B-2BC0-4B10-9691-43C5B2BF6789}" type="presOf" srcId="{7D5C66B6-0379-463A-A1CC-6F1EBAA01578}" destId="{B038906D-9284-4A91-8FF5-D3B1F0DC00B9}" srcOrd="0" destOrd="0" presId="urn:microsoft.com/office/officeart/2009/3/layout/HorizontalOrganizationChart"/>
    <dgm:cxn modelId="{C309A6ED-958A-4FF7-8AC8-DF04F06CE549}" type="presOf" srcId="{04539114-00F9-400A-99CB-46036C83D0AE}" destId="{F9EDCDEE-0EA3-4C03-A179-DE824F990D59}" srcOrd="1" destOrd="0" presId="urn:microsoft.com/office/officeart/2009/3/layout/HorizontalOrganizationChart"/>
    <dgm:cxn modelId="{53AF7F0D-5DB0-426A-B070-A71BD8C0BD0E}" srcId="{536FF365-A8FB-40D2-A026-63C71271832E}" destId="{938F0307-4153-4B21-9877-DF42A9A24F87}" srcOrd="0" destOrd="0" parTransId="{05E89292-6D90-4848-948F-EA3D2FE38FC9}" sibTransId="{914904A0-FE70-4EA0-A758-AAAB54F431D8}"/>
    <dgm:cxn modelId="{7FDACA13-60AE-41CE-80ED-10B9A8E85399}" type="presOf" srcId="{E3D9CF93-054E-42E8-81DA-D4B3733F917B}" destId="{9F7CC759-0CE6-4EFF-A527-3F5A3A7E39DF}" srcOrd="1" destOrd="0" presId="urn:microsoft.com/office/officeart/2009/3/layout/HorizontalOrganizationChart"/>
    <dgm:cxn modelId="{FCA04B6E-FC39-4CA3-B438-7E9C32E0973E}" type="presOf" srcId="{DAE374BA-CD9E-4059-AECA-118D1C5E58CA}" destId="{5362EDAC-D4C0-423E-A829-185DED2248BF}" srcOrd="0" destOrd="0" presId="urn:microsoft.com/office/officeart/2009/3/layout/HorizontalOrganizationChart"/>
    <dgm:cxn modelId="{7FDBAA61-1852-4F6E-9F79-0C5BB6A5A2E6}" type="presOf" srcId="{380E9C2A-C3BB-4086-A4D2-6D57FDE93371}" destId="{D2D9AF58-1D4D-46EB-ADCE-7B4A91F0597F}" srcOrd="0" destOrd="0" presId="urn:microsoft.com/office/officeart/2009/3/layout/HorizontalOrganizationChart"/>
    <dgm:cxn modelId="{17E8CCD0-B666-4141-9F75-58D936648A83}" srcId="{938F0307-4153-4B21-9877-DF42A9A24F87}" destId="{51E3ECC5-FE0F-46CA-95D0-B6E185F36ABC}" srcOrd="0" destOrd="0" parTransId="{A5462377-EF46-4FF8-A158-15A5FB60C673}" sibTransId="{D3EB2BEF-AB9B-4AB9-85A3-F5CD8E802391}"/>
    <dgm:cxn modelId="{1E04254C-C036-4DD5-8342-A6E9714F9812}" type="presOf" srcId="{A31AC279-CE9A-4EF7-80A6-B9FC37A3D509}" destId="{09CDC707-ABDD-431C-B51D-3E5373080004}" srcOrd="1" destOrd="0" presId="urn:microsoft.com/office/officeart/2009/3/layout/HorizontalOrganizationChart"/>
    <dgm:cxn modelId="{A4B5D706-0205-4B58-8853-3FA79DDD2AFD}" srcId="{CB637EA7-2E6A-40D3-A864-BC44D3A17B7A}" destId="{DAE374BA-CD9E-4059-AECA-118D1C5E58CA}" srcOrd="0" destOrd="0" parTransId="{D667F5C5-DDC3-47F0-B553-448C6019B876}" sibTransId="{06AE38FA-275C-421A-9A41-B22A623B2C23}"/>
    <dgm:cxn modelId="{0A767D57-59E4-4DAB-8F4B-B461B4C19D1C}" srcId="{380E9C2A-C3BB-4086-A4D2-6D57FDE93371}" destId="{7D5C66B6-0379-463A-A1CC-6F1EBAA01578}" srcOrd="0" destOrd="0" parTransId="{410790CF-48F5-462C-93A8-7D03F3B89CB2}" sibTransId="{C51094A3-AF57-46AE-89F0-CD078062A1B5}"/>
    <dgm:cxn modelId="{F9FA9E87-EABF-4D23-ABA7-4EA445D3F45D}" srcId="{BCD98A67-B0BC-453A-82D8-DDB02C99F93F}" destId="{0720A591-001A-411F-ABF3-8C4923BE2A45}" srcOrd="0" destOrd="0" parTransId="{11AE59FF-871B-49D4-B9CC-DBF4AFA68FB4}" sibTransId="{A2EB1919-8374-41BF-B197-194585A1A75D}"/>
    <dgm:cxn modelId="{5C369375-7DC2-4069-AC4D-C4A5EB72CF75}" srcId="{536FF365-A8FB-40D2-A026-63C71271832E}" destId="{AE2729AF-0DD4-46CC-ACA4-F95E9A5D6B30}" srcOrd="3" destOrd="0" parTransId="{A18A0DEA-C7C5-46E9-8564-C76F44616EAD}" sibTransId="{D25C5356-137F-48EB-BADF-E4A927A4499E}"/>
    <dgm:cxn modelId="{5CD056A0-2455-486C-916B-1685DC684B9E}" type="presOf" srcId="{EFFA069A-C01B-466E-9BD8-780C61DB7682}" destId="{96CF0A31-5C87-4322-9EAE-547ACB9C2A2C}" srcOrd="0" destOrd="0" presId="urn:microsoft.com/office/officeart/2009/3/layout/HorizontalOrganizationChart"/>
    <dgm:cxn modelId="{BF700523-5026-43B7-93D0-08F73C1E4CE6}" type="presOf" srcId="{AE2729AF-0DD4-46CC-ACA4-F95E9A5D6B30}" destId="{C1066FA3-463A-4995-B4EB-55D9DE4E8BB7}" srcOrd="0" destOrd="0" presId="urn:microsoft.com/office/officeart/2009/3/layout/HorizontalOrganizationChart"/>
    <dgm:cxn modelId="{67E16AF1-46D1-4444-9AEF-7829148113AE}" type="presOf" srcId="{A18A0DEA-C7C5-46E9-8564-C76F44616EAD}" destId="{04D604C8-D13F-431E-A4FC-7C612DF22275}" srcOrd="0" destOrd="0" presId="urn:microsoft.com/office/officeart/2009/3/layout/HorizontalOrganizationChart"/>
    <dgm:cxn modelId="{E4327089-9CB1-4977-808B-EECEA8A7BD60}" type="presOf" srcId="{E2A43F75-BA96-4C0A-8716-E65614F9BC59}" destId="{BE4C6963-E89F-4372-93CF-E29CF3CBC350}" srcOrd="0" destOrd="0" presId="urn:microsoft.com/office/officeart/2009/3/layout/HorizontalOrganizationChart"/>
    <dgm:cxn modelId="{2A2D60F7-FC49-4F96-AFE1-5BE4258D74FE}" type="presOf" srcId="{68520E68-95C6-4743-A13A-C8545E9E973A}" destId="{E3FA8914-2467-4822-96D7-61FC4511FF60}" srcOrd="0" destOrd="0" presId="urn:microsoft.com/office/officeart/2009/3/layout/HorizontalOrganizationChart"/>
    <dgm:cxn modelId="{7DF6E1C1-A428-482E-A203-0048F4D59D74}" type="presOf" srcId="{05E89292-6D90-4848-948F-EA3D2FE38FC9}" destId="{46CC621A-A114-46F1-AC91-A916A04379C9}" srcOrd="0" destOrd="0" presId="urn:microsoft.com/office/officeart/2009/3/layout/HorizontalOrganizationChart"/>
    <dgm:cxn modelId="{9D3A3E32-1300-4027-AF83-6856959635EC}" srcId="{380E9C2A-C3BB-4086-A4D2-6D57FDE93371}" destId="{BCD98A67-B0BC-453A-82D8-DDB02C99F93F}" srcOrd="2" destOrd="0" parTransId="{BCBD1A4A-234A-4048-8B45-339B990E0023}" sibTransId="{AE87880C-6C74-49B9-9832-0036577ABBDC}"/>
    <dgm:cxn modelId="{1EC6EBBE-EA31-4E32-BA3E-609AC78C1BA3}" type="presOf" srcId="{C20EB20D-EE57-4C27-BC81-20BAEE1AC1C0}" destId="{FB0250C4-7DAF-4C13-96AD-E27BC2C04D2A}" srcOrd="0" destOrd="0" presId="urn:microsoft.com/office/officeart/2009/3/layout/HorizontalOrganizationChart"/>
    <dgm:cxn modelId="{E110119E-34D3-4857-8D9A-6EC0205E257B}" type="presOf" srcId="{0720A591-001A-411F-ABF3-8C4923BE2A45}" destId="{89862B01-3681-4E2B-88BE-15A6117DC41B}" srcOrd="0" destOrd="0" presId="urn:microsoft.com/office/officeart/2009/3/layout/HorizontalOrganizationChart"/>
    <dgm:cxn modelId="{4BA85E64-5192-4399-8D1C-1CE66D942270}" type="presOf" srcId="{410790CF-48F5-462C-93A8-7D03F3B89CB2}" destId="{7FCAF5E8-C8F9-4FAA-8C4D-44CC3F8042B1}" srcOrd="0" destOrd="0" presId="urn:microsoft.com/office/officeart/2009/3/layout/HorizontalOrganizationChart"/>
    <dgm:cxn modelId="{8ADFB569-083A-484A-A10D-8205A0AD1A12}" srcId="{923FAFB1-BB32-40E9-9957-A7CCDA01DF17}" destId="{F081B4E7-C0F5-4585-BDA2-61031CC448E6}" srcOrd="0" destOrd="0" parTransId="{FE54C4D1-9AE0-424D-9D0E-225020AC6141}" sibTransId="{6BE7435B-63DD-417D-B160-7A4147A4D616}"/>
    <dgm:cxn modelId="{F45099AC-4BAF-4B8C-AF64-9FBD70C15B79}" type="presOf" srcId="{546DE162-654B-4A25-AE7C-DEDF43BB7CCA}" destId="{02097709-A44A-40AE-9C99-23D1C1D2F4E9}" srcOrd="0" destOrd="0" presId="urn:microsoft.com/office/officeart/2009/3/layout/HorizontalOrganizationChart"/>
    <dgm:cxn modelId="{04A58E96-D5C5-48A4-B775-18F50EA3EF04}" type="presOf" srcId="{FA97FFFB-7288-4B9C-802E-740073B010CA}" destId="{0F5196AC-AE00-49E4-AE81-394C8211A883}" srcOrd="0" destOrd="0" presId="urn:microsoft.com/office/officeart/2009/3/layout/HorizontalOrganizationChart"/>
    <dgm:cxn modelId="{8C39BC26-0D0D-473D-A873-57A025051B91}" type="presOf" srcId="{77B6A722-999A-45C9-A032-AF41805BC24A}" destId="{9DD1C46A-33C6-4651-9E6F-D4D103C73215}" srcOrd="0" destOrd="0" presId="urn:microsoft.com/office/officeart/2009/3/layout/HorizontalOrganizationChart"/>
    <dgm:cxn modelId="{631FA294-43FD-48CA-A3F2-D54B74B40AA0}" type="presOf" srcId="{F081B4E7-C0F5-4585-BDA2-61031CC448E6}" destId="{9E9D7816-1A66-4F30-9CA4-E827472A291B}" srcOrd="1" destOrd="0" presId="urn:microsoft.com/office/officeart/2009/3/layout/HorizontalOrganizationChart"/>
    <dgm:cxn modelId="{86FF29D0-7A45-4DB1-8C7D-EE41B450F979}" type="presOf" srcId="{0720A591-001A-411F-ABF3-8C4923BE2A45}" destId="{59282B12-AEF6-488E-90FC-B24C79454A89}" srcOrd="1" destOrd="0" presId="urn:microsoft.com/office/officeart/2009/3/layout/HorizontalOrganizationChart"/>
    <dgm:cxn modelId="{B1E63EF9-B8E2-4597-B2DD-5CF4224CB464}" type="presOf" srcId="{CB637EA7-2E6A-40D3-A864-BC44D3A17B7A}" destId="{6726145F-8B7D-4248-A5AD-B04DE011B807}" srcOrd="0" destOrd="0" presId="urn:microsoft.com/office/officeart/2009/3/layout/HorizontalOrganizationChart"/>
    <dgm:cxn modelId="{B1804C62-1ADB-4274-BFA7-6FF8403FB3F1}" type="presOf" srcId="{C58C8BE0-9CCF-4BB3-B95E-BE82651F2EDB}" destId="{01750B0E-693A-40A2-BFEB-B6ACD94E4AE2}" srcOrd="0" destOrd="0" presId="urn:microsoft.com/office/officeart/2009/3/layout/HorizontalOrganizationChart"/>
    <dgm:cxn modelId="{AEB2AEE5-E602-4DCF-BCE0-3D4C2964A8CF}" type="presOf" srcId="{380E9C2A-C3BB-4086-A4D2-6D57FDE93371}" destId="{68C3A57D-E0F2-41E7-9C26-3DF6F240D72B}" srcOrd="1" destOrd="0" presId="urn:microsoft.com/office/officeart/2009/3/layout/HorizontalOrganizationChart"/>
    <dgm:cxn modelId="{29BA4866-B73E-4703-8D30-B69B3489C760}" type="presOf" srcId="{99221C25-1BCB-4271-B55F-B7A713C73D08}" destId="{6B24704D-5CA6-48ED-A7ED-69017CB32B3A}" srcOrd="1" destOrd="0" presId="urn:microsoft.com/office/officeart/2009/3/layout/HorizontalOrganizationChart"/>
    <dgm:cxn modelId="{13E7F4DD-5188-4330-8CBB-ABF48E19EC76}" type="presOf" srcId="{51E3ECC5-FE0F-46CA-95D0-B6E185F36ABC}" destId="{C2116EEB-A61C-4309-B222-CA0118DDAD3F}" srcOrd="0" destOrd="0" presId="urn:microsoft.com/office/officeart/2009/3/layout/HorizontalOrganizationChart"/>
    <dgm:cxn modelId="{40FBF91B-DFC1-419E-AF81-E3CD23EF9B28}" type="presOf" srcId="{A47C787C-9BE7-4AF9-AA23-F8D5D74035BC}" destId="{174BE85E-C002-4AAE-8D52-488AF416B0B5}" srcOrd="0" destOrd="0" presId="urn:microsoft.com/office/officeart/2009/3/layout/HorizontalOrganizationChart"/>
    <dgm:cxn modelId="{82BE1C0E-1CA9-40AC-9817-30677FBAF991}" srcId="{536FF365-A8FB-40D2-A026-63C71271832E}" destId="{EB50F4A7-6C88-41E9-AC53-32652E06393F}" srcOrd="1" destOrd="0" parTransId="{77B6A722-999A-45C9-A032-AF41805BC24A}" sibTransId="{0C0DBA1E-CF7F-4EAE-B0BD-462E82DBD2BB}"/>
    <dgm:cxn modelId="{1D24A832-6BFB-4232-9EA7-85D1EB0978DD}" type="presOf" srcId="{DAE374BA-CD9E-4059-AECA-118D1C5E58CA}" destId="{D56AFE84-5668-4E42-A13A-0553668507AB}" srcOrd="1" destOrd="0" presId="urn:microsoft.com/office/officeart/2009/3/layout/HorizontalOrganizationChart"/>
    <dgm:cxn modelId="{AC55A185-E145-4174-9D6A-C9B155FD65A0}" type="presOf" srcId="{763EE613-8CFF-4E72-831A-9DBAF31BB3B8}" destId="{794AE641-606D-4DA5-9D9A-07806A98A1D3}" srcOrd="1" destOrd="0" presId="urn:microsoft.com/office/officeart/2009/3/layout/HorizontalOrganizationChart"/>
    <dgm:cxn modelId="{E7BACC16-555F-4443-BA23-AF4A1851477A}" srcId="{AE2729AF-0DD4-46CC-ACA4-F95E9A5D6B30}" destId="{E3F1C462-E97D-48E1-A783-27925254DC0A}" srcOrd="0" destOrd="0" parTransId="{19E63C72-A769-48B7-A0AD-329C71194572}" sibTransId="{A48AED02-1642-4253-9DD9-B030AC225349}"/>
    <dgm:cxn modelId="{B26F2655-85C6-4DF8-BDD4-1DBC401F50B3}" type="presOf" srcId="{A5462377-EF46-4FF8-A158-15A5FB60C673}" destId="{682EE8AB-3E12-4726-8348-2F0B3E22CD8B}" srcOrd="0" destOrd="0" presId="urn:microsoft.com/office/officeart/2009/3/layout/HorizontalOrganizationChart"/>
    <dgm:cxn modelId="{7D19F958-2DF1-4405-8380-932ACB6C0053}" type="presOf" srcId="{938F0307-4153-4B21-9877-DF42A9A24F87}" destId="{DA03CF28-348B-4AD2-9497-11309E8D9321}" srcOrd="0" destOrd="0" presId="urn:microsoft.com/office/officeart/2009/3/layout/HorizontalOrganizationChart"/>
    <dgm:cxn modelId="{90B06B12-8CF7-45BC-A736-DD893ACB9EEA}" type="presOf" srcId="{763EE613-8CFF-4E72-831A-9DBAF31BB3B8}" destId="{FA595EC1-B502-4703-86BF-7EFB78055075}" srcOrd="0" destOrd="0" presId="urn:microsoft.com/office/officeart/2009/3/layout/HorizontalOrganizationChart"/>
    <dgm:cxn modelId="{97B14613-B94C-4220-A037-2091CD95EDF1}" type="presOf" srcId="{7D5C66B6-0379-463A-A1CC-6F1EBAA01578}" destId="{06FA8F9F-EC2D-4FB6-B7D3-317A5D52B4A6}" srcOrd="1" destOrd="0" presId="urn:microsoft.com/office/officeart/2009/3/layout/HorizontalOrganizationChart"/>
    <dgm:cxn modelId="{EF6056DC-1C61-477F-99A6-9C0E4CF27C76}" srcId="{380E9C2A-C3BB-4086-A4D2-6D57FDE93371}" destId="{763EE613-8CFF-4E72-831A-9DBAF31BB3B8}" srcOrd="3" destOrd="0" parTransId="{C58C8BE0-9CCF-4BB3-B95E-BE82651F2EDB}" sibTransId="{2E0CDF4F-B358-496C-9D9C-F382B3F04EE4}"/>
    <dgm:cxn modelId="{B500D514-750C-4B14-8623-43E9B6C51115}" type="presOf" srcId="{536FF365-A8FB-40D2-A026-63C71271832E}" destId="{EBBAFAB2-1EAD-442A-A6E1-886990E50B73}" srcOrd="0" destOrd="0" presId="urn:microsoft.com/office/officeart/2009/3/layout/HorizontalOrganizationChart"/>
    <dgm:cxn modelId="{D93DC252-1D4B-45EB-835D-4CD278721FA4}" type="presOf" srcId="{BCBD1A4A-234A-4048-8B45-339B990E0023}" destId="{A867902A-25B5-4E34-BD89-E4344EDB5AA0}" srcOrd="0" destOrd="0" presId="urn:microsoft.com/office/officeart/2009/3/layout/HorizontalOrganizationChart"/>
    <dgm:cxn modelId="{69D23CF1-90E3-4B31-B9DC-B8711A68EB1B}" type="presOf" srcId="{EFD8654C-BD65-4A16-A8F9-9FD82C954CD7}" destId="{D90B185B-07F5-4F74-AA1A-1B3069C17BC8}" srcOrd="0" destOrd="0" presId="urn:microsoft.com/office/officeart/2009/3/layout/HorizontalOrganizationChart"/>
    <dgm:cxn modelId="{4A68F870-B896-46C8-B1CB-538A7655B658}" srcId="{A31AC279-CE9A-4EF7-80A6-B9FC37A3D509}" destId="{A47C787C-9BE7-4AF9-AA23-F8D5D74035BC}" srcOrd="0" destOrd="0" parTransId="{EFFA069A-C01B-466E-9BD8-780C61DB7682}" sibTransId="{97F13C1C-C271-49FB-A8E9-573BDFB7B0CB}"/>
    <dgm:cxn modelId="{8E676CB0-67CA-4C1D-BAE1-7CAC1B3E1CE3}" type="presOf" srcId="{E3F1C462-E97D-48E1-A783-27925254DC0A}" destId="{3FA3FA58-0FBB-4392-8766-A50371951D19}" srcOrd="1" destOrd="0" presId="urn:microsoft.com/office/officeart/2009/3/layout/HorizontalOrganizationChart"/>
    <dgm:cxn modelId="{A494D374-6B76-4023-A8AE-A7809024394A}" type="presOf" srcId="{EB50F4A7-6C88-41E9-AC53-32652E06393F}" destId="{B46F8F44-D054-43DC-8997-8D00CD54479C}" srcOrd="1" destOrd="0" presId="urn:microsoft.com/office/officeart/2009/3/layout/HorizontalOrganizationChart"/>
    <dgm:cxn modelId="{92D836B9-BB7F-4575-90D2-CC56D12EDABD}" type="presOf" srcId="{EB50F4A7-6C88-41E9-AC53-32652E06393F}" destId="{96FA78E7-0DDE-47DB-A3B2-8BB9D0EAC216}" srcOrd="0" destOrd="0" presId="urn:microsoft.com/office/officeart/2009/3/layout/HorizontalOrganizationChart"/>
    <dgm:cxn modelId="{7DE07F2D-D6AA-487D-82AC-144F4ABA8C9E}" srcId="{7D5C66B6-0379-463A-A1CC-6F1EBAA01578}" destId="{04539114-00F9-400A-99CB-46036C83D0AE}" srcOrd="1" destOrd="0" parTransId="{81960A5A-3DF3-4725-826D-5343B64E6840}" sibTransId="{EAFA2B04-6B02-45E1-8128-B1C12B1593C2}"/>
    <dgm:cxn modelId="{457130A3-162A-4D5D-A105-2E24E5DA644E}" type="presOf" srcId="{BCD98A67-B0BC-453A-82D8-DDB02C99F93F}" destId="{BC9EA093-4BE8-4ABC-9576-06045747CC2B}" srcOrd="1" destOrd="0" presId="urn:microsoft.com/office/officeart/2009/3/layout/HorizontalOrganizationChart"/>
    <dgm:cxn modelId="{5F297B57-F4F3-4FAD-A24B-CAE283F4F637}" type="presOf" srcId="{11AE59FF-871B-49D4-B9CC-DBF4AFA68FB4}" destId="{38C15823-92BB-4374-B5CD-D1E9B4C23E7A}" srcOrd="0" destOrd="0" presId="urn:microsoft.com/office/officeart/2009/3/layout/HorizontalOrganizationChart"/>
    <dgm:cxn modelId="{0B3A174F-01FE-49CD-90A1-4D4A67120C2E}" srcId="{536FF365-A8FB-40D2-A026-63C71271832E}" destId="{A31AC279-CE9A-4EF7-80A6-B9FC37A3D509}" srcOrd="2" destOrd="0" parTransId="{546DE162-654B-4A25-AE7C-DEDF43BB7CCA}" sibTransId="{A877DF02-8263-46E1-9134-A6971B473D5E}"/>
    <dgm:cxn modelId="{1DBFE1B3-0E72-4B64-A9B2-F4961A577FB0}" type="presOf" srcId="{923FAFB1-BB32-40E9-9957-A7CCDA01DF17}" destId="{7AF5DA1C-2F18-4C6A-80EA-3AE1A2B429D2}" srcOrd="1" destOrd="0" presId="urn:microsoft.com/office/officeart/2009/3/layout/HorizontalOrganizationChart"/>
    <dgm:cxn modelId="{220C509F-0677-439C-A583-20C308935333}" srcId="{7D5C66B6-0379-463A-A1CC-6F1EBAA01578}" destId="{68520E68-95C6-4743-A13A-C8545E9E973A}" srcOrd="0" destOrd="0" parTransId="{F90DBEA5-7801-4841-BA62-2BD3420B117D}" sibTransId="{DD060D9F-911D-4724-8E2D-EAF8D2FADB56}"/>
    <dgm:cxn modelId="{EE35F6D1-8882-464F-9045-7B6C4E5D076F}" type="presOf" srcId="{BCD98A67-B0BC-453A-82D8-DDB02C99F93F}" destId="{A53F2E7F-CA8A-402B-AB1D-ED80F69CA5F6}" srcOrd="0" destOrd="0" presId="urn:microsoft.com/office/officeart/2009/3/layout/HorizontalOrganizationChart"/>
    <dgm:cxn modelId="{C00816D0-1CE8-4424-A4EC-7910D4D4302E}" type="presOf" srcId="{938F0307-4153-4B21-9877-DF42A9A24F87}" destId="{319E32A0-0B46-4550-9570-A5B5C5F84B1A}" srcOrd="1" destOrd="0" presId="urn:microsoft.com/office/officeart/2009/3/layout/HorizontalOrganizationChart"/>
    <dgm:cxn modelId="{79DE020D-F2A8-4563-AD18-AEC1A7D4B668}" type="presOf" srcId="{19E63C72-A769-48B7-A0AD-329C71194572}" destId="{AF4E069A-A1FA-46E7-BCBD-B3A037ADDF27}" srcOrd="0" destOrd="0" presId="urn:microsoft.com/office/officeart/2009/3/layout/HorizontalOrganizationChart"/>
    <dgm:cxn modelId="{80130FD7-FAC1-49DF-B561-458D0766512F}" type="presOf" srcId="{A31AC279-CE9A-4EF7-80A6-B9FC37A3D509}" destId="{BCDF270B-173C-418C-9595-93111BEE6F3B}" srcOrd="0" destOrd="0" presId="urn:microsoft.com/office/officeart/2009/3/layout/HorizontalOrganizationChart"/>
    <dgm:cxn modelId="{2484BC08-2417-49C1-AF0F-FB22C3465F5A}" srcId="{DAE374BA-CD9E-4059-AECA-118D1C5E58CA}" destId="{380E9C2A-C3BB-4086-A4D2-6D57FDE93371}" srcOrd="1" destOrd="0" parTransId="{E2A43F75-BA96-4C0A-8716-E65614F9BC59}" sibTransId="{C83CE337-184F-4C8C-81E2-4DC59392EE0C}"/>
    <dgm:cxn modelId="{A69DDAC9-0F49-4691-95D2-35D7FBB679E1}" srcId="{EB50F4A7-6C88-41E9-AC53-32652E06393F}" destId="{E3D9CF93-054E-42E8-81DA-D4B3733F917B}" srcOrd="0" destOrd="0" parTransId="{C20EB20D-EE57-4C27-BC81-20BAEE1AC1C0}" sibTransId="{B12E6C14-2B44-467F-809F-00D8A51987D2}"/>
    <dgm:cxn modelId="{004E23C7-FA01-407F-9E09-B13DBB88CC52}" type="presParOf" srcId="{6726145F-8B7D-4248-A5AD-B04DE011B807}" destId="{B0A1C377-D61A-4B41-A3FC-EA37BAC279B4}" srcOrd="0" destOrd="0" presId="urn:microsoft.com/office/officeart/2009/3/layout/HorizontalOrganizationChart"/>
    <dgm:cxn modelId="{795CDD2F-FC1F-42B6-A2F4-26B3561C160A}" type="presParOf" srcId="{B0A1C377-D61A-4B41-A3FC-EA37BAC279B4}" destId="{109DDD44-A108-4645-BD85-50873088072A}" srcOrd="0" destOrd="0" presId="urn:microsoft.com/office/officeart/2009/3/layout/HorizontalOrganizationChart"/>
    <dgm:cxn modelId="{E074CF5E-82E5-411C-B186-63E436A1F817}" type="presParOf" srcId="{109DDD44-A108-4645-BD85-50873088072A}" destId="{5362EDAC-D4C0-423E-A829-185DED2248BF}" srcOrd="0" destOrd="0" presId="urn:microsoft.com/office/officeart/2009/3/layout/HorizontalOrganizationChart"/>
    <dgm:cxn modelId="{AD66DDCB-3E2F-4DB3-A1DA-3EB8C121ACD6}" type="presParOf" srcId="{109DDD44-A108-4645-BD85-50873088072A}" destId="{D56AFE84-5668-4E42-A13A-0553668507AB}" srcOrd="1" destOrd="0" presId="urn:microsoft.com/office/officeart/2009/3/layout/HorizontalOrganizationChart"/>
    <dgm:cxn modelId="{6483AD1C-05AE-4507-AB06-5035DF0910D0}" type="presParOf" srcId="{B0A1C377-D61A-4B41-A3FC-EA37BAC279B4}" destId="{C03A96F7-4CB4-4A6D-836C-AAB0689EFA97}" srcOrd="1" destOrd="0" presId="urn:microsoft.com/office/officeart/2009/3/layout/HorizontalOrganizationChart"/>
    <dgm:cxn modelId="{8BA24C88-9625-424A-8EAD-46BC1EF9E6BC}" type="presParOf" srcId="{C03A96F7-4CB4-4A6D-836C-AAB0689EFA97}" destId="{DF821F93-FCC4-4828-8CDE-04FEAC2B03B3}" srcOrd="0" destOrd="0" presId="urn:microsoft.com/office/officeart/2009/3/layout/HorizontalOrganizationChart"/>
    <dgm:cxn modelId="{2FF2241E-8A30-4C84-96E0-5AFC4DE49567}" type="presParOf" srcId="{C03A96F7-4CB4-4A6D-836C-AAB0689EFA97}" destId="{B5636189-51BD-4B88-81F8-928BC78B6931}" srcOrd="1" destOrd="0" presId="urn:microsoft.com/office/officeart/2009/3/layout/HorizontalOrganizationChart"/>
    <dgm:cxn modelId="{ADC5DC2F-B01C-4AF0-93D9-A027B4C08F01}" type="presParOf" srcId="{B5636189-51BD-4B88-81F8-928BC78B6931}" destId="{2CE5D8A1-4E87-4ED8-9AC8-0B2C6AA21ADD}" srcOrd="0" destOrd="0" presId="urn:microsoft.com/office/officeart/2009/3/layout/HorizontalOrganizationChart"/>
    <dgm:cxn modelId="{466F906F-774D-4C53-89A9-A8A0EE6C105D}" type="presParOf" srcId="{2CE5D8A1-4E87-4ED8-9AC8-0B2C6AA21ADD}" destId="{EBBAFAB2-1EAD-442A-A6E1-886990E50B73}" srcOrd="0" destOrd="0" presId="urn:microsoft.com/office/officeart/2009/3/layout/HorizontalOrganizationChart"/>
    <dgm:cxn modelId="{E4FF7430-90FF-42BD-ACC8-29706A7223F8}" type="presParOf" srcId="{2CE5D8A1-4E87-4ED8-9AC8-0B2C6AA21ADD}" destId="{05141168-4192-4A33-BFBE-648762E5CD74}" srcOrd="1" destOrd="0" presId="urn:microsoft.com/office/officeart/2009/3/layout/HorizontalOrganizationChart"/>
    <dgm:cxn modelId="{1937A5B9-2EEA-43EF-B471-228277607F31}" type="presParOf" srcId="{B5636189-51BD-4B88-81F8-928BC78B6931}" destId="{98A8416D-AB6B-4803-927C-D8E6E6E3E024}" srcOrd="1" destOrd="0" presId="urn:microsoft.com/office/officeart/2009/3/layout/HorizontalOrganizationChart"/>
    <dgm:cxn modelId="{95BCAE8B-7815-4CC8-BD4A-C6920EE001DE}" type="presParOf" srcId="{98A8416D-AB6B-4803-927C-D8E6E6E3E024}" destId="{46CC621A-A114-46F1-AC91-A916A04379C9}" srcOrd="0" destOrd="0" presId="urn:microsoft.com/office/officeart/2009/3/layout/HorizontalOrganizationChart"/>
    <dgm:cxn modelId="{5B865266-DA19-4BC9-99C2-2D2F86E67E15}" type="presParOf" srcId="{98A8416D-AB6B-4803-927C-D8E6E6E3E024}" destId="{B1C9215B-20EE-4FE0-9C98-DADAAC7CE324}" srcOrd="1" destOrd="0" presId="urn:microsoft.com/office/officeart/2009/3/layout/HorizontalOrganizationChart"/>
    <dgm:cxn modelId="{EF692ACB-7A77-42AF-B13D-17AB54F5C464}" type="presParOf" srcId="{B1C9215B-20EE-4FE0-9C98-DADAAC7CE324}" destId="{F3476EA2-BD4B-422A-BE53-3647FF73CAFF}" srcOrd="0" destOrd="0" presId="urn:microsoft.com/office/officeart/2009/3/layout/HorizontalOrganizationChart"/>
    <dgm:cxn modelId="{ADBDFC90-B59C-4FCA-B23E-906BBFC4CDC9}" type="presParOf" srcId="{F3476EA2-BD4B-422A-BE53-3647FF73CAFF}" destId="{DA03CF28-348B-4AD2-9497-11309E8D9321}" srcOrd="0" destOrd="0" presId="urn:microsoft.com/office/officeart/2009/3/layout/HorizontalOrganizationChart"/>
    <dgm:cxn modelId="{1294A8E0-2B31-446E-826A-D6C080B02EA2}" type="presParOf" srcId="{F3476EA2-BD4B-422A-BE53-3647FF73CAFF}" destId="{319E32A0-0B46-4550-9570-A5B5C5F84B1A}" srcOrd="1" destOrd="0" presId="urn:microsoft.com/office/officeart/2009/3/layout/HorizontalOrganizationChart"/>
    <dgm:cxn modelId="{8B7CF9BF-3C57-4ACA-B4DE-9E737112A191}" type="presParOf" srcId="{B1C9215B-20EE-4FE0-9C98-DADAAC7CE324}" destId="{96EADD1E-5380-4889-B63F-E69EB3B53FE0}" srcOrd="1" destOrd="0" presId="urn:microsoft.com/office/officeart/2009/3/layout/HorizontalOrganizationChart"/>
    <dgm:cxn modelId="{51DC294A-075C-4AF2-A4F5-9281450843B5}" type="presParOf" srcId="{96EADD1E-5380-4889-B63F-E69EB3B53FE0}" destId="{682EE8AB-3E12-4726-8348-2F0B3E22CD8B}" srcOrd="0" destOrd="0" presId="urn:microsoft.com/office/officeart/2009/3/layout/HorizontalOrganizationChart"/>
    <dgm:cxn modelId="{FEA49EED-9A87-4022-87C5-FBBEF40711E2}" type="presParOf" srcId="{96EADD1E-5380-4889-B63F-E69EB3B53FE0}" destId="{D2C9FF55-760E-4145-BA1E-7BA8C65112D3}" srcOrd="1" destOrd="0" presId="urn:microsoft.com/office/officeart/2009/3/layout/HorizontalOrganizationChart"/>
    <dgm:cxn modelId="{BC28F418-9F72-400E-BEA2-6D79D23FBE03}" type="presParOf" srcId="{D2C9FF55-760E-4145-BA1E-7BA8C65112D3}" destId="{92171B19-1A3D-4760-9998-D2EA156F5164}" srcOrd="0" destOrd="0" presId="urn:microsoft.com/office/officeart/2009/3/layout/HorizontalOrganizationChart"/>
    <dgm:cxn modelId="{861B32BC-3CC3-42E6-B9C0-08956D318864}" type="presParOf" srcId="{92171B19-1A3D-4760-9998-D2EA156F5164}" destId="{C2116EEB-A61C-4309-B222-CA0118DDAD3F}" srcOrd="0" destOrd="0" presId="urn:microsoft.com/office/officeart/2009/3/layout/HorizontalOrganizationChart"/>
    <dgm:cxn modelId="{5FEBF635-71AE-4958-AB29-31797CBADE1F}" type="presParOf" srcId="{92171B19-1A3D-4760-9998-D2EA156F5164}" destId="{AD290253-3337-4EC4-B37C-47633C9CCC1B}" srcOrd="1" destOrd="0" presId="urn:microsoft.com/office/officeart/2009/3/layout/HorizontalOrganizationChart"/>
    <dgm:cxn modelId="{05DC2514-B52A-4707-A078-63C5DD8839F4}" type="presParOf" srcId="{D2C9FF55-760E-4145-BA1E-7BA8C65112D3}" destId="{E7494E35-9CC9-47FA-8533-512170D8BA74}" srcOrd="1" destOrd="0" presId="urn:microsoft.com/office/officeart/2009/3/layout/HorizontalOrganizationChart"/>
    <dgm:cxn modelId="{419BED13-C413-4CB4-B92D-9154CB6630D7}" type="presParOf" srcId="{D2C9FF55-760E-4145-BA1E-7BA8C65112D3}" destId="{1B1691F6-6916-4E3F-87F5-B982195BA4EA}" srcOrd="2" destOrd="0" presId="urn:microsoft.com/office/officeart/2009/3/layout/HorizontalOrganizationChart"/>
    <dgm:cxn modelId="{709D57E2-C297-4E37-9C6C-F89E2826B252}" type="presParOf" srcId="{B1C9215B-20EE-4FE0-9C98-DADAAC7CE324}" destId="{865A9A2C-DE14-431A-A28C-AF48EB4FA0C0}" srcOrd="2" destOrd="0" presId="urn:microsoft.com/office/officeart/2009/3/layout/HorizontalOrganizationChart"/>
    <dgm:cxn modelId="{39D71B4E-549A-4FE3-8F1C-218C65656BE9}" type="presParOf" srcId="{98A8416D-AB6B-4803-927C-D8E6E6E3E024}" destId="{9DD1C46A-33C6-4651-9E6F-D4D103C73215}" srcOrd="2" destOrd="0" presId="urn:microsoft.com/office/officeart/2009/3/layout/HorizontalOrganizationChart"/>
    <dgm:cxn modelId="{6E4DAC4F-24A1-4743-9B09-61CE45281938}" type="presParOf" srcId="{98A8416D-AB6B-4803-927C-D8E6E6E3E024}" destId="{BE4676DC-B24C-42CB-95CF-23F32928391E}" srcOrd="3" destOrd="0" presId="urn:microsoft.com/office/officeart/2009/3/layout/HorizontalOrganizationChart"/>
    <dgm:cxn modelId="{C8C06464-BFB9-4DE7-AD9E-15116FA2E459}" type="presParOf" srcId="{BE4676DC-B24C-42CB-95CF-23F32928391E}" destId="{407B9AC2-E288-465C-85EE-9E3760F44EFC}" srcOrd="0" destOrd="0" presId="urn:microsoft.com/office/officeart/2009/3/layout/HorizontalOrganizationChart"/>
    <dgm:cxn modelId="{6A653C82-E569-4C91-A727-297BA689BB2D}" type="presParOf" srcId="{407B9AC2-E288-465C-85EE-9E3760F44EFC}" destId="{96FA78E7-0DDE-47DB-A3B2-8BB9D0EAC216}" srcOrd="0" destOrd="0" presId="urn:microsoft.com/office/officeart/2009/3/layout/HorizontalOrganizationChart"/>
    <dgm:cxn modelId="{C02444D4-35FE-4EAB-B292-BC9EE2B1D0EE}" type="presParOf" srcId="{407B9AC2-E288-465C-85EE-9E3760F44EFC}" destId="{B46F8F44-D054-43DC-8997-8D00CD54479C}" srcOrd="1" destOrd="0" presId="urn:microsoft.com/office/officeart/2009/3/layout/HorizontalOrganizationChart"/>
    <dgm:cxn modelId="{787D4DF5-6D6C-4145-A9F3-AC896FF3D64E}" type="presParOf" srcId="{BE4676DC-B24C-42CB-95CF-23F32928391E}" destId="{56EA9B4B-C6A9-4C0E-9A50-B2CD8BA68C15}" srcOrd="1" destOrd="0" presId="urn:microsoft.com/office/officeart/2009/3/layout/HorizontalOrganizationChart"/>
    <dgm:cxn modelId="{5134BAF7-338F-4ADA-9AE1-AB4F01332395}" type="presParOf" srcId="{56EA9B4B-C6A9-4C0E-9A50-B2CD8BA68C15}" destId="{FB0250C4-7DAF-4C13-96AD-E27BC2C04D2A}" srcOrd="0" destOrd="0" presId="urn:microsoft.com/office/officeart/2009/3/layout/HorizontalOrganizationChart"/>
    <dgm:cxn modelId="{3EF58053-E4A1-4519-BE4C-A7722E7FC81A}" type="presParOf" srcId="{56EA9B4B-C6A9-4C0E-9A50-B2CD8BA68C15}" destId="{6AAFCA5C-D847-493B-AA26-FC9438E13052}" srcOrd="1" destOrd="0" presId="urn:microsoft.com/office/officeart/2009/3/layout/HorizontalOrganizationChart"/>
    <dgm:cxn modelId="{E96CAD12-A078-460B-AF3E-12334D57AF9C}" type="presParOf" srcId="{6AAFCA5C-D847-493B-AA26-FC9438E13052}" destId="{31D928F2-F5B7-4634-AA58-F099A932A846}" srcOrd="0" destOrd="0" presId="urn:microsoft.com/office/officeart/2009/3/layout/HorizontalOrganizationChart"/>
    <dgm:cxn modelId="{CBD037C4-1361-4FC5-B640-18611461AD2D}" type="presParOf" srcId="{31D928F2-F5B7-4634-AA58-F099A932A846}" destId="{F336B9C8-8456-4C4C-9AC6-B655902F54E7}" srcOrd="0" destOrd="0" presId="urn:microsoft.com/office/officeart/2009/3/layout/HorizontalOrganizationChart"/>
    <dgm:cxn modelId="{2A15C663-2C3A-44A7-9F8C-D9D0D354A600}" type="presParOf" srcId="{31D928F2-F5B7-4634-AA58-F099A932A846}" destId="{9F7CC759-0CE6-4EFF-A527-3F5A3A7E39DF}" srcOrd="1" destOrd="0" presId="urn:microsoft.com/office/officeart/2009/3/layout/HorizontalOrganizationChart"/>
    <dgm:cxn modelId="{3EE5F034-A8F0-4FB1-8151-79AF049CEA62}" type="presParOf" srcId="{6AAFCA5C-D847-493B-AA26-FC9438E13052}" destId="{3EA0285F-02BF-4C01-9316-920CD6503441}" srcOrd="1" destOrd="0" presId="urn:microsoft.com/office/officeart/2009/3/layout/HorizontalOrganizationChart"/>
    <dgm:cxn modelId="{D355D35D-323B-4000-9C9D-E1D7237D7124}" type="presParOf" srcId="{6AAFCA5C-D847-493B-AA26-FC9438E13052}" destId="{C6FE148B-3D5F-4E8D-A780-9285BFE0B9AE}" srcOrd="2" destOrd="0" presId="urn:microsoft.com/office/officeart/2009/3/layout/HorizontalOrganizationChart"/>
    <dgm:cxn modelId="{BB5E2CC7-6699-42EB-A62A-D6931A625AB6}" type="presParOf" srcId="{BE4676DC-B24C-42CB-95CF-23F32928391E}" destId="{05FB2D7E-B1A3-4074-8664-CE10EA52D047}" srcOrd="2" destOrd="0" presId="urn:microsoft.com/office/officeart/2009/3/layout/HorizontalOrganizationChart"/>
    <dgm:cxn modelId="{C4948866-26F7-4657-A76D-20C57247FA67}" type="presParOf" srcId="{98A8416D-AB6B-4803-927C-D8E6E6E3E024}" destId="{02097709-A44A-40AE-9C99-23D1C1D2F4E9}" srcOrd="4" destOrd="0" presId="urn:microsoft.com/office/officeart/2009/3/layout/HorizontalOrganizationChart"/>
    <dgm:cxn modelId="{98BFA78B-B118-4080-AAEC-05FCFBCCD1E0}" type="presParOf" srcId="{98A8416D-AB6B-4803-927C-D8E6E6E3E024}" destId="{CAE7A478-DCD2-4E4A-B514-D91E3DCB392C}" srcOrd="5" destOrd="0" presId="urn:microsoft.com/office/officeart/2009/3/layout/HorizontalOrganizationChart"/>
    <dgm:cxn modelId="{CD9E2E5C-45CD-4DF8-BBA8-F02902CF8941}" type="presParOf" srcId="{CAE7A478-DCD2-4E4A-B514-D91E3DCB392C}" destId="{4C459A74-1928-42F1-A611-21D8B212B585}" srcOrd="0" destOrd="0" presId="urn:microsoft.com/office/officeart/2009/3/layout/HorizontalOrganizationChart"/>
    <dgm:cxn modelId="{FD5D311B-1E5E-4C38-A029-20C9230C13C9}" type="presParOf" srcId="{4C459A74-1928-42F1-A611-21D8B212B585}" destId="{BCDF270B-173C-418C-9595-93111BEE6F3B}" srcOrd="0" destOrd="0" presId="urn:microsoft.com/office/officeart/2009/3/layout/HorizontalOrganizationChart"/>
    <dgm:cxn modelId="{FBEB703C-21AB-4FC4-8BF7-5D3505CEDB7A}" type="presParOf" srcId="{4C459A74-1928-42F1-A611-21D8B212B585}" destId="{09CDC707-ABDD-431C-B51D-3E5373080004}" srcOrd="1" destOrd="0" presId="urn:microsoft.com/office/officeart/2009/3/layout/HorizontalOrganizationChart"/>
    <dgm:cxn modelId="{3F9F6D4D-69F9-4172-846C-8E5F8F4AF000}" type="presParOf" srcId="{CAE7A478-DCD2-4E4A-B514-D91E3DCB392C}" destId="{8292B9ED-54CD-4484-988E-4884C9C1EF07}" srcOrd="1" destOrd="0" presId="urn:microsoft.com/office/officeart/2009/3/layout/HorizontalOrganizationChart"/>
    <dgm:cxn modelId="{A8B6EF7B-235C-4C32-BF0C-A697957AB866}" type="presParOf" srcId="{8292B9ED-54CD-4484-988E-4884C9C1EF07}" destId="{96CF0A31-5C87-4322-9EAE-547ACB9C2A2C}" srcOrd="0" destOrd="0" presId="urn:microsoft.com/office/officeart/2009/3/layout/HorizontalOrganizationChart"/>
    <dgm:cxn modelId="{5AE1DBB8-F177-4686-AC6C-FBD4D89EB6BE}" type="presParOf" srcId="{8292B9ED-54CD-4484-988E-4884C9C1EF07}" destId="{76119596-A742-41A4-BD01-CAC655FB6EBD}" srcOrd="1" destOrd="0" presId="urn:microsoft.com/office/officeart/2009/3/layout/HorizontalOrganizationChart"/>
    <dgm:cxn modelId="{8688DEDF-7231-41CB-9F9C-906049105B8B}" type="presParOf" srcId="{76119596-A742-41A4-BD01-CAC655FB6EBD}" destId="{E05F2E70-AF14-47A5-A295-1CE3EE27A1FB}" srcOrd="0" destOrd="0" presId="urn:microsoft.com/office/officeart/2009/3/layout/HorizontalOrganizationChart"/>
    <dgm:cxn modelId="{AF95651C-9050-4EBF-99FD-37CB578B6C60}" type="presParOf" srcId="{E05F2E70-AF14-47A5-A295-1CE3EE27A1FB}" destId="{174BE85E-C002-4AAE-8D52-488AF416B0B5}" srcOrd="0" destOrd="0" presId="urn:microsoft.com/office/officeart/2009/3/layout/HorizontalOrganizationChart"/>
    <dgm:cxn modelId="{179994CD-22A1-4876-B081-EECBA5AE9D35}" type="presParOf" srcId="{E05F2E70-AF14-47A5-A295-1CE3EE27A1FB}" destId="{9C83A76D-DE2C-441C-A87E-D8D7643A7EFB}" srcOrd="1" destOrd="0" presId="urn:microsoft.com/office/officeart/2009/3/layout/HorizontalOrganizationChart"/>
    <dgm:cxn modelId="{9B95AAC8-52A2-4863-BC9D-6028F2EB884E}" type="presParOf" srcId="{76119596-A742-41A4-BD01-CAC655FB6EBD}" destId="{94AEA347-79F6-4F34-80AE-E9D5FE2A6488}" srcOrd="1" destOrd="0" presId="urn:microsoft.com/office/officeart/2009/3/layout/HorizontalOrganizationChart"/>
    <dgm:cxn modelId="{2AF2B83E-C6D7-4872-8667-E5E69AE01EF5}" type="presParOf" srcId="{76119596-A742-41A4-BD01-CAC655FB6EBD}" destId="{A323A096-F5A2-4425-B046-4578BE1CCB79}" srcOrd="2" destOrd="0" presId="urn:microsoft.com/office/officeart/2009/3/layout/HorizontalOrganizationChart"/>
    <dgm:cxn modelId="{354673A3-A684-4796-A403-B63607439B5C}" type="presParOf" srcId="{CAE7A478-DCD2-4E4A-B514-D91E3DCB392C}" destId="{7A9EA6BD-6900-4A06-BF2C-0D8445C38C3A}" srcOrd="2" destOrd="0" presId="urn:microsoft.com/office/officeart/2009/3/layout/HorizontalOrganizationChart"/>
    <dgm:cxn modelId="{D815ED32-5A02-4F03-9E36-5855E6521D2C}" type="presParOf" srcId="{98A8416D-AB6B-4803-927C-D8E6E6E3E024}" destId="{04D604C8-D13F-431E-A4FC-7C612DF22275}" srcOrd="6" destOrd="0" presId="urn:microsoft.com/office/officeart/2009/3/layout/HorizontalOrganizationChart"/>
    <dgm:cxn modelId="{95DF6ED5-8A6C-4FD9-8D4D-297B27A25D48}" type="presParOf" srcId="{98A8416D-AB6B-4803-927C-D8E6E6E3E024}" destId="{5CD63FA6-68AC-4090-826E-702D2487D03D}" srcOrd="7" destOrd="0" presId="urn:microsoft.com/office/officeart/2009/3/layout/HorizontalOrganizationChart"/>
    <dgm:cxn modelId="{C910082F-4C40-4171-8758-7C875DE8AAEE}" type="presParOf" srcId="{5CD63FA6-68AC-4090-826E-702D2487D03D}" destId="{CAB42263-BF86-4B79-8E13-C33CF2DE2107}" srcOrd="0" destOrd="0" presId="urn:microsoft.com/office/officeart/2009/3/layout/HorizontalOrganizationChart"/>
    <dgm:cxn modelId="{5FC205E8-9B62-45AA-AA6E-6693194A1157}" type="presParOf" srcId="{CAB42263-BF86-4B79-8E13-C33CF2DE2107}" destId="{C1066FA3-463A-4995-B4EB-55D9DE4E8BB7}" srcOrd="0" destOrd="0" presId="urn:microsoft.com/office/officeart/2009/3/layout/HorizontalOrganizationChart"/>
    <dgm:cxn modelId="{F6EC3266-3708-46D1-BF6F-0835269B7BD2}" type="presParOf" srcId="{CAB42263-BF86-4B79-8E13-C33CF2DE2107}" destId="{E95C5AC3-D4DE-4503-B12C-8E3539BBB5C4}" srcOrd="1" destOrd="0" presId="urn:microsoft.com/office/officeart/2009/3/layout/HorizontalOrganizationChart"/>
    <dgm:cxn modelId="{4D540102-5CC2-4CAB-8539-EC36E7483EC7}" type="presParOf" srcId="{5CD63FA6-68AC-4090-826E-702D2487D03D}" destId="{F1B52246-B8CC-4BFA-A023-37AAC6A89D34}" srcOrd="1" destOrd="0" presId="urn:microsoft.com/office/officeart/2009/3/layout/HorizontalOrganizationChart"/>
    <dgm:cxn modelId="{C0CD4284-FCB5-4C7E-BBC6-02B561B5C18C}" type="presParOf" srcId="{F1B52246-B8CC-4BFA-A023-37AAC6A89D34}" destId="{AF4E069A-A1FA-46E7-BCBD-B3A037ADDF27}" srcOrd="0" destOrd="0" presId="urn:microsoft.com/office/officeart/2009/3/layout/HorizontalOrganizationChart"/>
    <dgm:cxn modelId="{A81EB26D-1AB9-4CFF-BCBC-E1C34E7270DE}" type="presParOf" srcId="{F1B52246-B8CC-4BFA-A023-37AAC6A89D34}" destId="{C50008E6-3366-433C-AC6B-CE17770F5150}" srcOrd="1" destOrd="0" presId="urn:microsoft.com/office/officeart/2009/3/layout/HorizontalOrganizationChart"/>
    <dgm:cxn modelId="{68174E03-0FEC-4070-8BC1-9A17F554DCC4}" type="presParOf" srcId="{C50008E6-3366-433C-AC6B-CE17770F5150}" destId="{7B44F10C-42B3-40E3-A660-54E6C2386CD0}" srcOrd="0" destOrd="0" presId="urn:microsoft.com/office/officeart/2009/3/layout/HorizontalOrganizationChart"/>
    <dgm:cxn modelId="{788CAD27-0524-4AF7-B9BA-5E77D53C07B8}" type="presParOf" srcId="{7B44F10C-42B3-40E3-A660-54E6C2386CD0}" destId="{63B27440-999B-46E3-9BB2-74FDBE103A39}" srcOrd="0" destOrd="0" presId="urn:microsoft.com/office/officeart/2009/3/layout/HorizontalOrganizationChart"/>
    <dgm:cxn modelId="{D8567A3E-676C-46D1-9949-6197D0303B9E}" type="presParOf" srcId="{7B44F10C-42B3-40E3-A660-54E6C2386CD0}" destId="{3FA3FA58-0FBB-4392-8766-A50371951D19}" srcOrd="1" destOrd="0" presId="urn:microsoft.com/office/officeart/2009/3/layout/HorizontalOrganizationChart"/>
    <dgm:cxn modelId="{02A4C0C6-9733-473C-ACDE-DD5754C7F63C}" type="presParOf" srcId="{C50008E6-3366-433C-AC6B-CE17770F5150}" destId="{C2B13C12-1C6A-48E9-B0E2-E077127223A3}" srcOrd="1" destOrd="0" presId="urn:microsoft.com/office/officeart/2009/3/layout/HorizontalOrganizationChart"/>
    <dgm:cxn modelId="{C391EEFE-4FE1-4D30-ADC3-8F8F10F07753}" type="presParOf" srcId="{C50008E6-3366-433C-AC6B-CE17770F5150}" destId="{E7B247AF-84AF-4222-8871-FCFD70F77066}" srcOrd="2" destOrd="0" presId="urn:microsoft.com/office/officeart/2009/3/layout/HorizontalOrganizationChart"/>
    <dgm:cxn modelId="{377C1147-A070-4DD8-9932-29368C4F5606}" type="presParOf" srcId="{5CD63FA6-68AC-4090-826E-702D2487D03D}" destId="{ACAA1C89-62E4-4359-AE3F-6DCF6F0627D7}" srcOrd="2" destOrd="0" presId="urn:microsoft.com/office/officeart/2009/3/layout/HorizontalOrganizationChart"/>
    <dgm:cxn modelId="{9C081B11-4669-4284-B038-E2864FC9473E}" type="presParOf" srcId="{B5636189-51BD-4B88-81F8-928BC78B6931}" destId="{0FB747FD-C086-4304-BD08-8BDA9DF29010}" srcOrd="2" destOrd="0" presId="urn:microsoft.com/office/officeart/2009/3/layout/HorizontalOrganizationChart"/>
    <dgm:cxn modelId="{BF06A1DC-274B-4F48-9700-DE66035A3B6F}" type="presParOf" srcId="{C03A96F7-4CB4-4A6D-836C-AAB0689EFA97}" destId="{BE4C6963-E89F-4372-93CF-E29CF3CBC350}" srcOrd="2" destOrd="0" presId="urn:microsoft.com/office/officeart/2009/3/layout/HorizontalOrganizationChart"/>
    <dgm:cxn modelId="{3118C1EB-FE13-419D-8BEF-53156DF83F3D}" type="presParOf" srcId="{C03A96F7-4CB4-4A6D-836C-AAB0689EFA97}" destId="{995522CD-D11E-48A4-B64A-FB01F196B465}" srcOrd="3" destOrd="0" presId="urn:microsoft.com/office/officeart/2009/3/layout/HorizontalOrganizationChart"/>
    <dgm:cxn modelId="{7F53DE6A-76FF-437C-8A98-6BD212413A52}" type="presParOf" srcId="{995522CD-D11E-48A4-B64A-FB01F196B465}" destId="{CEA53AF0-3EAF-49A4-A3B6-E49EAC806892}" srcOrd="0" destOrd="0" presId="urn:microsoft.com/office/officeart/2009/3/layout/HorizontalOrganizationChart"/>
    <dgm:cxn modelId="{E200F2E2-2858-4934-8713-3EBAE72BF1D4}" type="presParOf" srcId="{CEA53AF0-3EAF-49A4-A3B6-E49EAC806892}" destId="{D2D9AF58-1D4D-46EB-ADCE-7B4A91F0597F}" srcOrd="0" destOrd="0" presId="urn:microsoft.com/office/officeart/2009/3/layout/HorizontalOrganizationChart"/>
    <dgm:cxn modelId="{F9463223-28D3-4B28-A283-D73725F8C12D}" type="presParOf" srcId="{CEA53AF0-3EAF-49A4-A3B6-E49EAC806892}" destId="{68C3A57D-E0F2-41E7-9C26-3DF6F240D72B}" srcOrd="1" destOrd="0" presId="urn:microsoft.com/office/officeart/2009/3/layout/HorizontalOrganizationChart"/>
    <dgm:cxn modelId="{48270417-79C9-4911-81AD-E92694006808}" type="presParOf" srcId="{995522CD-D11E-48A4-B64A-FB01F196B465}" destId="{07B590B1-20E4-45B5-9E39-FB181624DA85}" srcOrd="1" destOrd="0" presId="urn:microsoft.com/office/officeart/2009/3/layout/HorizontalOrganizationChart"/>
    <dgm:cxn modelId="{8E26AD86-3E60-404B-99BA-4E7A8A1CE3F6}" type="presParOf" srcId="{07B590B1-20E4-45B5-9E39-FB181624DA85}" destId="{7FCAF5E8-C8F9-4FAA-8C4D-44CC3F8042B1}" srcOrd="0" destOrd="0" presId="urn:microsoft.com/office/officeart/2009/3/layout/HorizontalOrganizationChart"/>
    <dgm:cxn modelId="{16715E8F-87B6-4080-BECD-CDB47023D41C}" type="presParOf" srcId="{07B590B1-20E4-45B5-9E39-FB181624DA85}" destId="{4A01FCAD-EB27-479C-9DED-70FE123088A0}" srcOrd="1" destOrd="0" presId="urn:microsoft.com/office/officeart/2009/3/layout/HorizontalOrganizationChart"/>
    <dgm:cxn modelId="{21D64D0A-99A1-4666-97C8-FCBC432BD44C}" type="presParOf" srcId="{4A01FCAD-EB27-479C-9DED-70FE123088A0}" destId="{5BEF3878-21A5-49C5-8E58-478C8448CF0B}" srcOrd="0" destOrd="0" presId="urn:microsoft.com/office/officeart/2009/3/layout/HorizontalOrganizationChart"/>
    <dgm:cxn modelId="{280F50C2-D846-4289-A729-8F838922C74C}" type="presParOf" srcId="{5BEF3878-21A5-49C5-8E58-478C8448CF0B}" destId="{B038906D-9284-4A91-8FF5-D3B1F0DC00B9}" srcOrd="0" destOrd="0" presId="urn:microsoft.com/office/officeart/2009/3/layout/HorizontalOrganizationChart"/>
    <dgm:cxn modelId="{9C299F62-08FC-4F5E-8A8F-402EA4AF1ED2}" type="presParOf" srcId="{5BEF3878-21A5-49C5-8E58-478C8448CF0B}" destId="{06FA8F9F-EC2D-4FB6-B7D3-317A5D52B4A6}" srcOrd="1" destOrd="0" presId="urn:microsoft.com/office/officeart/2009/3/layout/HorizontalOrganizationChart"/>
    <dgm:cxn modelId="{CC1FE90D-14D8-4864-B360-9A374E53DF92}" type="presParOf" srcId="{4A01FCAD-EB27-479C-9DED-70FE123088A0}" destId="{F051C096-3AC9-48E3-BC0B-988BF355BD34}" srcOrd="1" destOrd="0" presId="urn:microsoft.com/office/officeart/2009/3/layout/HorizontalOrganizationChart"/>
    <dgm:cxn modelId="{499EF370-EF9A-4C18-8EDE-046F59ACC305}" type="presParOf" srcId="{F051C096-3AC9-48E3-BC0B-988BF355BD34}" destId="{6976757A-83FC-463A-BE03-55C870A1451A}" srcOrd="0" destOrd="0" presId="urn:microsoft.com/office/officeart/2009/3/layout/HorizontalOrganizationChart"/>
    <dgm:cxn modelId="{F6D7F23D-D2E3-46E1-975B-1775F35FFA79}" type="presParOf" srcId="{F051C096-3AC9-48E3-BC0B-988BF355BD34}" destId="{57C75BD7-9AB9-4D83-A1AF-351CF803CA5B}" srcOrd="1" destOrd="0" presId="urn:microsoft.com/office/officeart/2009/3/layout/HorizontalOrganizationChart"/>
    <dgm:cxn modelId="{646B6DAE-1C5F-4E67-9FFA-DDAFBA426E15}" type="presParOf" srcId="{57C75BD7-9AB9-4D83-A1AF-351CF803CA5B}" destId="{66BC6825-D2BC-48D5-AED4-5079ABC1CCB8}" srcOrd="0" destOrd="0" presId="urn:microsoft.com/office/officeart/2009/3/layout/HorizontalOrganizationChart"/>
    <dgm:cxn modelId="{A100A146-A1E8-44E9-BC53-9E88C49176AF}" type="presParOf" srcId="{66BC6825-D2BC-48D5-AED4-5079ABC1CCB8}" destId="{E3FA8914-2467-4822-96D7-61FC4511FF60}" srcOrd="0" destOrd="0" presId="urn:microsoft.com/office/officeart/2009/3/layout/HorizontalOrganizationChart"/>
    <dgm:cxn modelId="{B7651254-125D-449D-B730-183A6CBBC050}" type="presParOf" srcId="{66BC6825-D2BC-48D5-AED4-5079ABC1CCB8}" destId="{156F4DBE-2C44-49E6-A04F-5689799CBB01}" srcOrd="1" destOrd="0" presId="urn:microsoft.com/office/officeart/2009/3/layout/HorizontalOrganizationChart"/>
    <dgm:cxn modelId="{FC145DC5-463A-4CF0-B525-577CB958856E}" type="presParOf" srcId="{57C75BD7-9AB9-4D83-A1AF-351CF803CA5B}" destId="{9C9E9157-C571-451E-9DF1-7796BEA06154}" srcOrd="1" destOrd="0" presId="urn:microsoft.com/office/officeart/2009/3/layout/HorizontalOrganizationChart"/>
    <dgm:cxn modelId="{8514788D-76DB-43D8-9D1B-1308ADF2D987}" type="presParOf" srcId="{57C75BD7-9AB9-4D83-A1AF-351CF803CA5B}" destId="{2DF0E81B-EE7C-436C-B9DA-BE3D9390C7AB}" srcOrd="2" destOrd="0" presId="urn:microsoft.com/office/officeart/2009/3/layout/HorizontalOrganizationChart"/>
    <dgm:cxn modelId="{799E22CB-C76D-4301-AF42-E2714136A171}" type="presParOf" srcId="{F051C096-3AC9-48E3-BC0B-988BF355BD34}" destId="{2DEFE534-91A7-4657-A5D4-175692A7D7DC}" srcOrd="2" destOrd="0" presId="urn:microsoft.com/office/officeart/2009/3/layout/HorizontalOrganizationChart"/>
    <dgm:cxn modelId="{84F7BFA9-88CA-4588-923C-E1D44BF2583D}" type="presParOf" srcId="{F051C096-3AC9-48E3-BC0B-988BF355BD34}" destId="{044049D2-A4EA-47CB-9FC6-30618CC4BD8A}" srcOrd="3" destOrd="0" presId="urn:microsoft.com/office/officeart/2009/3/layout/HorizontalOrganizationChart"/>
    <dgm:cxn modelId="{C3EBCA3D-88E0-4466-8B48-7AB2B4C8E282}" type="presParOf" srcId="{044049D2-A4EA-47CB-9FC6-30618CC4BD8A}" destId="{DC2E28A3-603C-4A5D-BFB2-478C3AE33FE3}" srcOrd="0" destOrd="0" presId="urn:microsoft.com/office/officeart/2009/3/layout/HorizontalOrganizationChart"/>
    <dgm:cxn modelId="{3924DEFD-3132-48BD-AB20-0E64203DF73A}" type="presParOf" srcId="{DC2E28A3-603C-4A5D-BFB2-478C3AE33FE3}" destId="{79A09803-E0AD-4078-8C4B-5BC9307D0E72}" srcOrd="0" destOrd="0" presId="urn:microsoft.com/office/officeart/2009/3/layout/HorizontalOrganizationChart"/>
    <dgm:cxn modelId="{2F0DE07B-3E25-46DF-85E0-D4ABF0BF94FB}" type="presParOf" srcId="{DC2E28A3-603C-4A5D-BFB2-478C3AE33FE3}" destId="{F9EDCDEE-0EA3-4C03-A179-DE824F990D59}" srcOrd="1" destOrd="0" presId="urn:microsoft.com/office/officeart/2009/3/layout/HorizontalOrganizationChart"/>
    <dgm:cxn modelId="{E467E883-4246-40E2-A790-E315DB4B730F}" type="presParOf" srcId="{044049D2-A4EA-47CB-9FC6-30618CC4BD8A}" destId="{1EE80138-3546-491B-A8E8-17556367440A}" srcOrd="1" destOrd="0" presId="urn:microsoft.com/office/officeart/2009/3/layout/HorizontalOrganizationChart"/>
    <dgm:cxn modelId="{681456C1-4DCF-4D3C-AD30-D0FAB9C7BE65}" type="presParOf" srcId="{044049D2-A4EA-47CB-9FC6-30618CC4BD8A}" destId="{F257C380-C43E-40F4-93BE-4832615BD413}" srcOrd="2" destOrd="0" presId="urn:microsoft.com/office/officeart/2009/3/layout/HorizontalOrganizationChart"/>
    <dgm:cxn modelId="{9B830B62-C18B-4287-BBCB-F2EBB92DB46F}" type="presParOf" srcId="{4A01FCAD-EB27-479C-9DED-70FE123088A0}" destId="{0AE96808-F78D-479B-BC3A-B53C394B51CF}" srcOrd="2" destOrd="0" presId="urn:microsoft.com/office/officeart/2009/3/layout/HorizontalOrganizationChart"/>
    <dgm:cxn modelId="{AD3857B9-F6AD-42D5-94C4-E2BF0620639A}" type="presParOf" srcId="{07B590B1-20E4-45B5-9E39-FB181624DA85}" destId="{D3DB3291-A882-4EDA-A34C-21BE3B98CABE}" srcOrd="2" destOrd="0" presId="urn:microsoft.com/office/officeart/2009/3/layout/HorizontalOrganizationChart"/>
    <dgm:cxn modelId="{B26A4513-E75B-48BA-B417-22B4AF0FC598}" type="presParOf" srcId="{07B590B1-20E4-45B5-9E39-FB181624DA85}" destId="{CD95D179-CC40-4B8C-812C-ABC2932E5A62}" srcOrd="3" destOrd="0" presId="urn:microsoft.com/office/officeart/2009/3/layout/HorizontalOrganizationChart"/>
    <dgm:cxn modelId="{5B9E4BC9-5707-4CE3-B613-991A9D855048}" type="presParOf" srcId="{CD95D179-CC40-4B8C-812C-ABC2932E5A62}" destId="{56104C0B-79F7-49C8-8FAC-9339BB79EA47}" srcOrd="0" destOrd="0" presId="urn:microsoft.com/office/officeart/2009/3/layout/HorizontalOrganizationChart"/>
    <dgm:cxn modelId="{81646CCF-5B9C-4D1E-8332-3EF545F25F63}" type="presParOf" srcId="{56104C0B-79F7-49C8-8FAC-9339BB79EA47}" destId="{750ADE87-D0D4-4CF6-AFDD-898D3154B6CB}" srcOrd="0" destOrd="0" presId="urn:microsoft.com/office/officeart/2009/3/layout/HorizontalOrganizationChart"/>
    <dgm:cxn modelId="{C16E9FA8-B76A-43AB-816A-D45FF02F83FD}" type="presParOf" srcId="{56104C0B-79F7-49C8-8FAC-9339BB79EA47}" destId="{7AF5DA1C-2F18-4C6A-80EA-3AE1A2B429D2}" srcOrd="1" destOrd="0" presId="urn:microsoft.com/office/officeart/2009/3/layout/HorizontalOrganizationChart"/>
    <dgm:cxn modelId="{1F0B8CD6-B6DB-48E7-BD00-B84515A6D4D3}" type="presParOf" srcId="{CD95D179-CC40-4B8C-812C-ABC2932E5A62}" destId="{4E165915-A2FF-4382-8F6D-F900D3E2D2BB}" srcOrd="1" destOrd="0" presId="urn:microsoft.com/office/officeart/2009/3/layout/HorizontalOrganizationChart"/>
    <dgm:cxn modelId="{965A9AEE-B0A1-46A3-91F0-4D6480EE3AE4}" type="presParOf" srcId="{4E165915-A2FF-4382-8F6D-F900D3E2D2BB}" destId="{229C3F49-6EEA-4E80-B98B-315954EFF005}" srcOrd="0" destOrd="0" presId="urn:microsoft.com/office/officeart/2009/3/layout/HorizontalOrganizationChart"/>
    <dgm:cxn modelId="{3073186E-B2C8-4497-9020-90378EA9A270}" type="presParOf" srcId="{4E165915-A2FF-4382-8F6D-F900D3E2D2BB}" destId="{71E2A3EF-759F-4179-8D5C-A9C4E952564E}" srcOrd="1" destOrd="0" presId="urn:microsoft.com/office/officeart/2009/3/layout/HorizontalOrganizationChart"/>
    <dgm:cxn modelId="{E979DEF3-BADB-4F4B-800C-B9859BE555B9}" type="presParOf" srcId="{71E2A3EF-759F-4179-8D5C-A9C4E952564E}" destId="{FAC21795-6450-4048-AC20-DA01CF5F3551}" srcOrd="0" destOrd="0" presId="urn:microsoft.com/office/officeart/2009/3/layout/HorizontalOrganizationChart"/>
    <dgm:cxn modelId="{622BC468-B57E-41F8-989D-22292FCB7256}" type="presParOf" srcId="{FAC21795-6450-4048-AC20-DA01CF5F3551}" destId="{F52DBF3F-6CAC-47C2-AD2D-3E28D8719D28}" srcOrd="0" destOrd="0" presId="urn:microsoft.com/office/officeart/2009/3/layout/HorizontalOrganizationChart"/>
    <dgm:cxn modelId="{049A54D0-6A42-4E19-9D97-446200523B82}" type="presParOf" srcId="{FAC21795-6450-4048-AC20-DA01CF5F3551}" destId="{9E9D7816-1A66-4F30-9CA4-E827472A291B}" srcOrd="1" destOrd="0" presId="urn:microsoft.com/office/officeart/2009/3/layout/HorizontalOrganizationChart"/>
    <dgm:cxn modelId="{3D5FED0E-96E6-4E5E-BC35-957E9BBF137A}" type="presParOf" srcId="{71E2A3EF-759F-4179-8D5C-A9C4E952564E}" destId="{165F2A4A-3D09-4738-A0B3-214D8E42FE78}" srcOrd="1" destOrd="0" presId="urn:microsoft.com/office/officeart/2009/3/layout/HorizontalOrganizationChart"/>
    <dgm:cxn modelId="{E0D83EA8-6A64-4DC0-847E-82A02FA0479D}" type="presParOf" srcId="{71E2A3EF-759F-4179-8D5C-A9C4E952564E}" destId="{30D720FF-8F98-459F-95C8-9D365338BFAE}" srcOrd="2" destOrd="0" presId="urn:microsoft.com/office/officeart/2009/3/layout/HorizontalOrganizationChart"/>
    <dgm:cxn modelId="{46CA0F53-6F9D-45CB-9797-F10DDD9EA24A}" type="presParOf" srcId="{CD95D179-CC40-4B8C-812C-ABC2932E5A62}" destId="{41BDB102-A849-4CC0-87C5-D0F5D9A778DA}" srcOrd="2" destOrd="0" presId="urn:microsoft.com/office/officeart/2009/3/layout/HorizontalOrganizationChart"/>
    <dgm:cxn modelId="{44741C52-D08F-43DD-8670-230BF053B613}" type="presParOf" srcId="{07B590B1-20E4-45B5-9E39-FB181624DA85}" destId="{A867902A-25B5-4E34-BD89-E4344EDB5AA0}" srcOrd="4" destOrd="0" presId="urn:microsoft.com/office/officeart/2009/3/layout/HorizontalOrganizationChart"/>
    <dgm:cxn modelId="{B4AF8ED4-91DA-456E-894C-19CB87B09E39}" type="presParOf" srcId="{07B590B1-20E4-45B5-9E39-FB181624DA85}" destId="{DBA665AA-9DAB-474A-B97D-3E3F2C189B20}" srcOrd="5" destOrd="0" presId="urn:microsoft.com/office/officeart/2009/3/layout/HorizontalOrganizationChart"/>
    <dgm:cxn modelId="{8FE211A7-BFF6-4AD8-ADF6-A98577B9A1CE}" type="presParOf" srcId="{DBA665AA-9DAB-474A-B97D-3E3F2C189B20}" destId="{38F95719-0107-4C85-A70C-0695C77C89B0}" srcOrd="0" destOrd="0" presId="urn:microsoft.com/office/officeart/2009/3/layout/HorizontalOrganizationChart"/>
    <dgm:cxn modelId="{D553C60B-8AA1-4852-974B-CCC3737700F7}" type="presParOf" srcId="{38F95719-0107-4C85-A70C-0695C77C89B0}" destId="{A53F2E7F-CA8A-402B-AB1D-ED80F69CA5F6}" srcOrd="0" destOrd="0" presId="urn:microsoft.com/office/officeart/2009/3/layout/HorizontalOrganizationChart"/>
    <dgm:cxn modelId="{205A3291-BB1D-45B2-BFED-1614B479C218}" type="presParOf" srcId="{38F95719-0107-4C85-A70C-0695C77C89B0}" destId="{BC9EA093-4BE8-4ABC-9576-06045747CC2B}" srcOrd="1" destOrd="0" presId="urn:microsoft.com/office/officeart/2009/3/layout/HorizontalOrganizationChart"/>
    <dgm:cxn modelId="{99B72A3B-8FE2-43AE-8CD1-385B5C3F80A9}" type="presParOf" srcId="{DBA665AA-9DAB-474A-B97D-3E3F2C189B20}" destId="{CCAA7082-9502-4B1E-978B-FD446193F868}" srcOrd="1" destOrd="0" presId="urn:microsoft.com/office/officeart/2009/3/layout/HorizontalOrganizationChart"/>
    <dgm:cxn modelId="{5FFABA00-FFC6-4E06-ABA3-0452B1F5180D}" type="presParOf" srcId="{CCAA7082-9502-4B1E-978B-FD446193F868}" destId="{38C15823-92BB-4374-B5CD-D1E9B4C23E7A}" srcOrd="0" destOrd="0" presId="urn:microsoft.com/office/officeart/2009/3/layout/HorizontalOrganizationChart"/>
    <dgm:cxn modelId="{691DA34F-32D9-40D0-92C2-E00ECB67722A}" type="presParOf" srcId="{CCAA7082-9502-4B1E-978B-FD446193F868}" destId="{457F3C17-E0CD-40D0-AF80-F53331C83896}" srcOrd="1" destOrd="0" presId="urn:microsoft.com/office/officeart/2009/3/layout/HorizontalOrganizationChart"/>
    <dgm:cxn modelId="{D6F39075-9C6B-4CF7-87B3-695FDD9051DE}" type="presParOf" srcId="{457F3C17-E0CD-40D0-AF80-F53331C83896}" destId="{42BDD4B0-7324-4797-85AC-A83E20E33C9A}" srcOrd="0" destOrd="0" presId="urn:microsoft.com/office/officeart/2009/3/layout/HorizontalOrganizationChart"/>
    <dgm:cxn modelId="{8811E6E1-5910-4840-9033-CF31DC176E1B}" type="presParOf" srcId="{42BDD4B0-7324-4797-85AC-A83E20E33C9A}" destId="{89862B01-3681-4E2B-88BE-15A6117DC41B}" srcOrd="0" destOrd="0" presId="urn:microsoft.com/office/officeart/2009/3/layout/HorizontalOrganizationChart"/>
    <dgm:cxn modelId="{18432C64-CEFA-4907-AF18-067BDECC723C}" type="presParOf" srcId="{42BDD4B0-7324-4797-85AC-A83E20E33C9A}" destId="{59282B12-AEF6-488E-90FC-B24C79454A89}" srcOrd="1" destOrd="0" presId="urn:microsoft.com/office/officeart/2009/3/layout/HorizontalOrganizationChart"/>
    <dgm:cxn modelId="{356C03DB-F0C9-4EA0-B348-C334ECEF5257}" type="presParOf" srcId="{457F3C17-E0CD-40D0-AF80-F53331C83896}" destId="{690DB871-EE80-4FE7-B658-1BE176FA192E}" srcOrd="1" destOrd="0" presId="urn:microsoft.com/office/officeart/2009/3/layout/HorizontalOrganizationChart"/>
    <dgm:cxn modelId="{A900060E-3F83-4C9D-A5A7-98E5E936EC9E}" type="presParOf" srcId="{457F3C17-E0CD-40D0-AF80-F53331C83896}" destId="{0C14A017-2044-43D9-9159-EEE6658CB60C}" srcOrd="2" destOrd="0" presId="urn:microsoft.com/office/officeart/2009/3/layout/HorizontalOrganizationChart"/>
    <dgm:cxn modelId="{13E80451-18D5-4605-8143-535AD0B0B36A}" type="presParOf" srcId="{CCAA7082-9502-4B1E-978B-FD446193F868}" destId="{D4CE8473-52E7-4246-9E04-4FC89F8F951A}" srcOrd="2" destOrd="0" presId="urn:microsoft.com/office/officeart/2009/3/layout/HorizontalOrganizationChart"/>
    <dgm:cxn modelId="{DA9C66D8-855E-4DD8-8A7F-50F76D60C128}" type="presParOf" srcId="{CCAA7082-9502-4B1E-978B-FD446193F868}" destId="{E3A74395-7293-4C5D-BFD2-BC4440994D87}" srcOrd="3" destOrd="0" presId="urn:microsoft.com/office/officeart/2009/3/layout/HorizontalOrganizationChart"/>
    <dgm:cxn modelId="{DC6851D0-69F0-4EE2-84CF-38D3968D3398}" type="presParOf" srcId="{E3A74395-7293-4C5D-BFD2-BC4440994D87}" destId="{B56BA486-FADE-4038-94C0-D1C966F66CEC}" srcOrd="0" destOrd="0" presId="urn:microsoft.com/office/officeart/2009/3/layout/HorizontalOrganizationChart"/>
    <dgm:cxn modelId="{C8A6BCC1-47B0-414D-9D95-280D58A85451}" type="presParOf" srcId="{B56BA486-FADE-4038-94C0-D1C966F66CEC}" destId="{F0082BA6-6CD5-40C4-AAD7-C75D97BBA751}" srcOrd="0" destOrd="0" presId="urn:microsoft.com/office/officeart/2009/3/layout/HorizontalOrganizationChart"/>
    <dgm:cxn modelId="{BB3C5787-B909-4C27-B48E-9B226F7A356C}" type="presParOf" srcId="{B56BA486-FADE-4038-94C0-D1C966F66CEC}" destId="{6B24704D-5CA6-48ED-A7ED-69017CB32B3A}" srcOrd="1" destOrd="0" presId="urn:microsoft.com/office/officeart/2009/3/layout/HorizontalOrganizationChart"/>
    <dgm:cxn modelId="{FA13AF89-B400-446A-8540-AA982E7F2F87}" type="presParOf" srcId="{E3A74395-7293-4C5D-BFD2-BC4440994D87}" destId="{EE5A54F9-0DEF-4652-A54A-69DAF658D6B5}" srcOrd="1" destOrd="0" presId="urn:microsoft.com/office/officeart/2009/3/layout/HorizontalOrganizationChart"/>
    <dgm:cxn modelId="{05EC948E-9B5F-4375-8EC1-1D342B4D8A8A}" type="presParOf" srcId="{E3A74395-7293-4C5D-BFD2-BC4440994D87}" destId="{F869738B-360D-4E05-ACC6-51668BF885BB}" srcOrd="2" destOrd="0" presId="urn:microsoft.com/office/officeart/2009/3/layout/HorizontalOrganizationChart"/>
    <dgm:cxn modelId="{C92E1C94-EC3F-47CF-A875-D4079AEE4979}" type="presParOf" srcId="{DBA665AA-9DAB-474A-B97D-3E3F2C189B20}" destId="{C96C0E05-4C76-432B-A539-2618074ECD48}" srcOrd="2" destOrd="0" presId="urn:microsoft.com/office/officeart/2009/3/layout/HorizontalOrganizationChart"/>
    <dgm:cxn modelId="{93C0462C-261C-45BF-985D-9B586DFA94A3}" type="presParOf" srcId="{07B590B1-20E4-45B5-9E39-FB181624DA85}" destId="{01750B0E-693A-40A2-BFEB-B6ACD94E4AE2}" srcOrd="6" destOrd="0" presId="urn:microsoft.com/office/officeart/2009/3/layout/HorizontalOrganizationChart"/>
    <dgm:cxn modelId="{27DB06DA-6BD2-4E95-8DF0-138E3DE064B3}" type="presParOf" srcId="{07B590B1-20E4-45B5-9E39-FB181624DA85}" destId="{A24F2C71-9DEF-43C6-83EE-4A19D3F8277D}" srcOrd="7" destOrd="0" presId="urn:microsoft.com/office/officeart/2009/3/layout/HorizontalOrganizationChart"/>
    <dgm:cxn modelId="{251799C0-1AD8-49BF-A244-3D4351D6A524}" type="presParOf" srcId="{A24F2C71-9DEF-43C6-83EE-4A19D3F8277D}" destId="{AFDFAE68-631C-4A67-A76B-B78E77559790}" srcOrd="0" destOrd="0" presId="urn:microsoft.com/office/officeart/2009/3/layout/HorizontalOrganizationChart"/>
    <dgm:cxn modelId="{7EED2F23-D79A-4CE1-B4AF-F0AB075B803D}" type="presParOf" srcId="{AFDFAE68-631C-4A67-A76B-B78E77559790}" destId="{FA595EC1-B502-4703-86BF-7EFB78055075}" srcOrd="0" destOrd="0" presId="urn:microsoft.com/office/officeart/2009/3/layout/HorizontalOrganizationChart"/>
    <dgm:cxn modelId="{8BD9CBDC-056B-4899-9D40-614859648728}" type="presParOf" srcId="{AFDFAE68-631C-4A67-A76B-B78E77559790}" destId="{794AE641-606D-4DA5-9D9A-07806A98A1D3}" srcOrd="1" destOrd="0" presId="urn:microsoft.com/office/officeart/2009/3/layout/HorizontalOrganizationChart"/>
    <dgm:cxn modelId="{FBF45E75-0623-4493-B5F5-74576ED9E8C0}" type="presParOf" srcId="{A24F2C71-9DEF-43C6-83EE-4A19D3F8277D}" destId="{0AA5369B-3ECC-4C77-848B-A1FB9A0B3B79}" srcOrd="1" destOrd="0" presId="urn:microsoft.com/office/officeart/2009/3/layout/HorizontalOrganizationChart"/>
    <dgm:cxn modelId="{1E4E8A1C-B9D9-4258-AF8C-79100EAB29EA}" type="presParOf" srcId="{0AA5369B-3ECC-4C77-848B-A1FB9A0B3B79}" destId="{D90B185B-07F5-4F74-AA1A-1B3069C17BC8}" srcOrd="0" destOrd="0" presId="urn:microsoft.com/office/officeart/2009/3/layout/HorizontalOrganizationChart"/>
    <dgm:cxn modelId="{FA08A5A5-5E99-4861-B58C-93C216CA6DF2}" type="presParOf" srcId="{0AA5369B-3ECC-4C77-848B-A1FB9A0B3B79}" destId="{D20F9859-7926-4B84-A42D-C092D3D7B81B}" srcOrd="1" destOrd="0" presId="urn:microsoft.com/office/officeart/2009/3/layout/HorizontalOrganizationChart"/>
    <dgm:cxn modelId="{42906DF5-1473-46B0-9BDB-A5594F0554D0}" type="presParOf" srcId="{D20F9859-7926-4B84-A42D-C092D3D7B81B}" destId="{34350AA5-0455-4693-8742-8966C84D6042}" srcOrd="0" destOrd="0" presId="urn:microsoft.com/office/officeart/2009/3/layout/HorizontalOrganizationChart"/>
    <dgm:cxn modelId="{ED6690CA-1CF9-4FE7-AC25-95D3AADED111}" type="presParOf" srcId="{34350AA5-0455-4693-8742-8966C84D6042}" destId="{0F5196AC-AE00-49E4-AE81-394C8211A883}" srcOrd="0" destOrd="0" presId="urn:microsoft.com/office/officeart/2009/3/layout/HorizontalOrganizationChart"/>
    <dgm:cxn modelId="{A54DBEEB-77D4-42F8-9A5C-DA2B96F4C686}" type="presParOf" srcId="{34350AA5-0455-4693-8742-8966C84D6042}" destId="{6F2D785A-DC22-47C7-A04E-8113AC17670D}" srcOrd="1" destOrd="0" presId="urn:microsoft.com/office/officeart/2009/3/layout/HorizontalOrganizationChart"/>
    <dgm:cxn modelId="{09AB4A80-F3F1-46C0-B1EC-65E8A19881FF}" type="presParOf" srcId="{D20F9859-7926-4B84-A42D-C092D3D7B81B}" destId="{11F7CD92-F29C-466D-8B04-0F2440FB3022}" srcOrd="1" destOrd="0" presId="urn:microsoft.com/office/officeart/2009/3/layout/HorizontalOrganizationChart"/>
    <dgm:cxn modelId="{61D3F467-817F-4B98-86BF-D4559978FB01}" type="presParOf" srcId="{D20F9859-7926-4B84-A42D-C092D3D7B81B}" destId="{CCD8FA47-D114-4961-B104-3345154E4212}" srcOrd="2" destOrd="0" presId="urn:microsoft.com/office/officeart/2009/3/layout/HorizontalOrganizationChart"/>
    <dgm:cxn modelId="{D241B92A-C5FE-4F19-B039-F2194B664384}" type="presParOf" srcId="{A24F2C71-9DEF-43C6-83EE-4A19D3F8277D}" destId="{EEA3D503-46F2-49DF-87A0-7D4A44D2B03B}" srcOrd="2" destOrd="0" presId="urn:microsoft.com/office/officeart/2009/3/layout/HorizontalOrganizationChart"/>
    <dgm:cxn modelId="{9932873E-B08D-4CD2-9480-33C3CB74967D}" type="presParOf" srcId="{995522CD-D11E-48A4-B64A-FB01F196B465}" destId="{9ADEF2E2-C040-42B4-8263-95F872F54513}" srcOrd="2" destOrd="0" presId="urn:microsoft.com/office/officeart/2009/3/layout/HorizontalOrganizationChart"/>
    <dgm:cxn modelId="{8AD41AD4-59B5-4B94-AE26-10D43F77D857}" type="presParOf" srcId="{B0A1C377-D61A-4B41-A3FC-EA37BAC279B4}" destId="{29C23962-AE6B-438D-8137-DD1AE50FDC50}" srcOrd="2" destOrd="0" presId="urn:microsoft.com/office/officeart/2009/3/layout/HorizontalOrganizationChar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9/3/layout/HorizontalOrganizationChart">
  <dgm:title val=""/>
  <dgm:desc val=""/>
  <dgm:catLst>
    <dgm:cat type="hierarchy" pri="43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305"/>
      <dgm:constr type="w" for="des" forName="rootComposite" refType="w" fact="10"/>
      <dgm:constr type="h" for="des" forName="rootComposite" refType="w" refFor="des" refForName="rootComposite1" fact="0.305"/>
      <dgm:constr type="w" for="des" forName="rootComposite3" refType="w" fact="10"/>
      <dgm:constr type="h" for="des" forName="rootComposite3" refType="w" refFor="des" refForName="rootComposite1" fact="0.305"/>
      <dgm:constr type="primFontSz" for="des" ptType="node" op="equ"/>
      <dgm:constr type="sp" for="des" op="equ"/>
      <dgm:constr type="sp" for="des" forName="hierRoot1" refType="w" refFor="des" refForName="rootComposite1" fact="0.2"/>
      <dgm:constr type="sp" for="des" forName="hierRoot2" refType="sp" refFor="des" refForName="hierRoot1"/>
      <dgm:constr type="sp" for="des" forName="hierRoot3" refType="sp" refFor="des" refForName="hierRoot1"/>
      <dgm:constr type="sibSp" refType="w" refFor="des" refForName="rootComposite1" fact="0.125"/>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125"/>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func="var" arg="dir" op="equ" val="norm">
                  <dgm:alg type="hierRoot">
                    <dgm:param type="hierAlign" val="lT"/>
                  </dgm:alg>
                  <dgm:constrLst>
                    <dgm:constr type="alignOff" val="0.75"/>
                  </dgm:constrLst>
                </dgm:if>
                <dgm:else name="Name9">
                  <dgm:alg type="hierRoot">
                    <dgm:param type="hierAlign" val="rT"/>
                  </dgm:alg>
                  <dgm:constrLst>
                    <dgm:constr type="alignOff" val="0.75"/>
                  </dgm:constrLst>
                </dgm:else>
              </dgm:choose>
            </dgm:if>
            <dgm:if name="Name10" func="var" arg="hierBranch" op="equ" val="r">
              <dgm:choose name="Name11">
                <dgm:if name="Name12" func="var" arg="dir" op="equ" val="norm">
                  <dgm:alg type="hierRoot">
                    <dgm:param type="hierAlign" val="lB"/>
                  </dgm:alg>
                  <dgm:constrLst>
                    <dgm:constr type="alignOff" val="0.75"/>
                  </dgm:constrLst>
                </dgm:if>
                <dgm:else name="Name13">
                  <dgm:alg type="hierRoot">
                    <dgm:param type="hierAlign" val="rB"/>
                  </dgm:alg>
                  <dgm:constrLst>
                    <dgm:constr type="alignOff" val="0.75"/>
                  </dgm:constrLst>
                </dgm:else>
              </dgm:choose>
            </dgm:if>
            <dgm:if name="Name14" func="var" arg="hierBranch" op="equ" val="hang">
              <dgm:choose name="Name15">
                <dgm:if name="Name16" func="var" arg="dir" op="equ" val="norm">
                  <dgm:alg type="hierRoot">
                    <dgm:param type="hierAlign" val="lCtrCh"/>
                  </dgm:alg>
                  <dgm:constrLst>
                    <dgm:constr type="alignOff" val="0.65"/>
                  </dgm:constrLst>
                </dgm:if>
                <dgm:else name="Name17">
                  <dgm:alg type="hierRoot">
                    <dgm:param type="hierAlign" val="rCtrCh"/>
                  </dgm:alg>
                  <dgm:constrLst>
                    <dgm:constr type="alignOff" val="0.65"/>
                  </dgm:constrLst>
                </dgm:else>
              </dgm:choose>
            </dgm:if>
            <dgm:else name="Name18">
              <dgm:choose name="Name19">
                <dgm:if name="Name20" func="var" arg="dir" op="equ" val="norm">
                  <dgm:alg type="hierRoot">
                    <dgm:param type="hierAlign" val="lCtrCh"/>
                  </dgm:alg>
                  <dgm:constrLst>
                    <dgm:constr type="alignOff"/>
                    <dgm:constr type="bendDist" for="des" ptType="parTrans" refType="sp" fact="0.5"/>
                  </dgm:constrLst>
                </dgm:if>
                <dgm:else name="Name21">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22">
              <dgm:if name="Name23"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24"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25"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6">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7">
              <dgm:if name="Name28" func="var" arg="hierBranch" op="equ" val="l">
                <dgm:choose name="Name29">
                  <dgm:if name="Name30" func="var" arg="dir" op="equ" val="norm">
                    <dgm:alg type="hierChild">
                      <dgm:param type="chAlign" val="t"/>
                      <dgm:param type="linDir" val="fromL"/>
                    </dgm:alg>
                  </dgm:if>
                  <dgm:else name="Name31">
                    <dgm:alg type="hierChild">
                      <dgm:param type="chAlign" val="t"/>
                      <dgm:param type="linDir" val="fromR"/>
                    </dgm:alg>
                  </dgm:else>
                </dgm:choose>
              </dgm:if>
              <dgm:if name="Name32" func="var" arg="hierBranch" op="equ" val="r">
                <dgm:choose name="Name33">
                  <dgm:if name="Name34" func="var" arg="dir" op="equ" val="norm">
                    <dgm:alg type="hierChild">
                      <dgm:param type="chAlign" val="b"/>
                      <dgm:param type="linDir" val="fromL"/>
                    </dgm:alg>
                  </dgm:if>
                  <dgm:else name="Name35">
                    <dgm:alg type="hierChild">
                      <dgm:param type="chAlign" val="b"/>
                      <dgm:param type="linDir" val="fromR"/>
                    </dgm:alg>
                  </dgm:else>
                </dgm:choose>
              </dgm:if>
              <dgm:if name="Name36" func="var" arg="hierBranch" op="equ" val="hang">
                <dgm:choose name="Name37">
                  <dgm:if name="Name38" func="var" arg="dir" op="equ" val="norm">
                    <dgm:alg type="hierChild">
                      <dgm:param type="chAlign" val="l"/>
                      <dgm:param type="linDir" val="fromT"/>
                      <dgm:param type="secChAlign" val="t"/>
                      <dgm:param type="secLinDir" val="fromL"/>
                    </dgm:alg>
                  </dgm:if>
                  <dgm:else name="Name39">
                    <dgm:alg type="hierChild">
                      <dgm:param type="chAlign" val="r"/>
                      <dgm:param type="linDir" val="fromT"/>
                      <dgm:param type="secChAlign" val="t"/>
                      <dgm:param type="secLinDir" val="fromR"/>
                    </dgm:alg>
                  </dgm:else>
                </dgm:choose>
              </dgm:if>
              <dgm:else name="Name40">
                <dgm:choose name="Name41">
                  <dgm:if name="Name42" func="var" arg="dir" op="equ" val="norm">
                    <dgm:alg type="hierChild">
                      <dgm:param type="linDir" val="fromT"/>
                      <dgm:param type="chAlign" val="l"/>
                    </dgm:alg>
                  </dgm:if>
                  <dgm:else name="Name43">
                    <dgm:alg type="hierChild">
                      <dgm:param type="linDir" val="fromT"/>
                      <dgm:param type="chAlign" val="r"/>
                    </dgm:alg>
                  </dgm:else>
                </dgm:choose>
              </dgm:else>
            </dgm:choose>
            <dgm:shape xmlns:r="http://schemas.openxmlformats.org/officeDocument/2006/relationships" r:blip="">
              <dgm:adjLst/>
            </dgm:shape>
            <dgm:presOf/>
            <dgm:constrLst/>
            <dgm:ruleLst/>
            <dgm:forEach name="rep2a" axis="ch" ptType="nonAsst">
              <dgm:forEach name="Name44" axis="precedSib" ptType="parTrans" st="-1" cnt="1">
                <dgm:choose name="Name45">
                  <dgm:if name="Name46" func="var" arg="hierBranch" op="equ" val="hang">
                    <dgm:layoutNode name="Name47">
                      <dgm:choose name="Name48">
                        <dgm:if name="Name49" func="var" arg="dir" op="equ" val="norm">
                          <dgm:alg type="conn">
                            <dgm:param type="connRout" val="bend"/>
                            <dgm:param type="dim" val="1D"/>
                            <dgm:param type="endSty" val="noArr"/>
                            <dgm:param type="begPts" val="midR"/>
                            <dgm:param type="endPts" val="bCtr tCtr"/>
                          </dgm:alg>
                        </dgm:if>
                        <dgm:else name="Name50">
                          <dgm:alg type="conn">
                            <dgm:param type="connRout" val="bend"/>
                            <dgm:param type="dim" val="1D"/>
                            <dgm:param type="endSty" val="noArr"/>
                            <dgm:param type="begPts" val="midL"/>
                            <dgm:param type="endPts" val="bCtr tCtr"/>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51" func="var" arg="hierBranch" op="equ" val="l">
                    <dgm:layoutNode name="Name52">
                      <dgm:choose name="Name53">
                        <dgm:if name="Name54" func="var" arg="dir" op="equ" val="norm">
                          <dgm:alg type="conn">
                            <dgm:param type="connRout" val="bend"/>
                            <dgm:param type="dim" val="1D"/>
                            <dgm:param type="endSty" val="noArr"/>
                            <dgm:param type="begPts" val="midR"/>
                            <dgm:param type="endPts" val="tCtr"/>
                          </dgm:alg>
                        </dgm:if>
                        <dgm:else name="Name55">
                          <dgm:alg type="conn">
                            <dgm:param type="connRout" val="bend"/>
                            <dgm:param type="dim" val="1D"/>
                            <dgm:param type="endSty" val="noArr"/>
                            <dgm:param type="begPts" val="midL"/>
                            <dgm:param type="endPts" val="tCtr"/>
                          </dgm:alg>
                        </dgm:else>
                      </dgm:choose>
                      <dgm:shape xmlns:r="http://schemas.openxmlformats.org/officeDocument/2006/relationships" type="conn" r:blip="" zOrderOff="-99999">
                        <dgm:adjLst/>
                      </dgm:shape>
                      <dgm:presOf axis="self"/>
                      <dgm:constrLst>
                        <dgm:constr type="begPad"/>
                        <dgm:constr type="endPad"/>
                      </dgm:constrLst>
                      <dgm:ruleLst/>
                    </dgm:layoutNode>
                  </dgm:if>
                  <dgm:if name="Name56" func="var" arg="hierBranch" op="equ" val="r">
                    <dgm:layoutNode name="Name57">
                      <dgm:choose name="Name58">
                        <dgm:if name="Name59" func="var" arg="dir" op="equ" val="norm">
                          <dgm:alg type="conn">
                            <dgm:param type="connRout" val="bend"/>
                            <dgm:param type="dim" val="1D"/>
                            <dgm:param type="endSty" val="noArr"/>
                            <dgm:param type="begPts" val="midR"/>
                            <dgm:param type="endPts" val="bCtr"/>
                          </dgm:alg>
                        </dgm:if>
                        <dgm:else name="Name60">
                          <dgm:alg type="conn">
                            <dgm:param type="connRout" val="bend"/>
                            <dgm:param type="dim" val="1D"/>
                            <dgm:param type="endSty" val="noArr"/>
                            <dgm:param type="begPts" val="midL"/>
                            <dgm:param type="endPts" val="bCtr"/>
                          </dgm:alg>
                        </dgm:else>
                      </dgm:choose>
                      <dgm:shape xmlns:r="http://schemas.openxmlformats.org/officeDocument/2006/relationships" type="conn" r:blip="" zOrderOff="-99999">
                        <dgm:adjLst/>
                      </dgm:shape>
                      <dgm:presOf axis="self"/>
                      <dgm:constrLst>
                        <dgm:constr type="begPad"/>
                        <dgm:constr type="endPad"/>
                      </dgm:constrLst>
                      <dgm:ruleLst/>
                    </dgm:layoutNode>
                  </dgm:if>
                  <dgm:else name="Name61">
                    <dgm:choose name="Name62">
                      <dgm:if name="Name63" func="var" arg="dir" op="equ" val="norm">
                        <dgm:layoutNode name="Name64">
                          <dgm:alg type="conn">
                            <dgm:param type="connRout" val="bend"/>
                            <dgm:param type="dim" val="1D"/>
                            <dgm:param type="endSty" val="noArr"/>
                            <dgm:param type="begPts" val="midR"/>
                            <dgm:param type="endPts" val="midL"/>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else name="Name65">
                        <dgm:layoutNode name="Name66">
                          <dgm:alg type="conn">
                            <dgm:param type="connRout" val="bend"/>
                            <dgm:param type="dim" val="1D"/>
                            <dgm:param type="endSty" val="noArr"/>
                            <dgm:param type="begPts" val="midL"/>
                            <dgm:param type="endPts" val="midR"/>
                            <dgm:param type="bendPt" val="end"/>
                          </dgm:alg>
                          <dgm:shape xmlns:r="http://schemas.openxmlformats.org/officeDocument/2006/relationships" type="conn" r:blip="" zOrderOff="-99999">
                            <dgm:adjLst/>
                          </dgm:shape>
                          <dgm:presOf axis="self"/>
                          <dgm:constrLst>
                            <dgm:constr type="begPad"/>
                            <dgm:constr type="endPad"/>
                          </dgm:constrLst>
                          <dgm:ruleLst/>
                        </dgm:layoutNode>
                      </dgm:else>
                    </dgm:choose>
                  </dgm:else>
                </dgm:choose>
              </dgm:forEach>
              <dgm:layoutNode name="hierRoot2">
                <dgm:varLst>
                  <dgm:hierBranch val="init"/>
                </dgm:varLst>
                <dgm:choose name="Name67">
                  <dgm:if name="Name68" func="var" arg="hierBranch" op="equ" val="l">
                    <dgm:choose name="Name69">
                      <dgm:if name="Name70" func="var" arg="dir" op="equ" val="norm">
                        <dgm:alg type="hierRoot">
                          <dgm:param type="hierAlign" val="lT"/>
                        </dgm:alg>
                        <dgm:constrLst>
                          <dgm:constr type="alignOff" val="0.75"/>
                        </dgm:constrLst>
                      </dgm:if>
                      <dgm:else name="Name71">
                        <dgm:alg type="hierRoot">
                          <dgm:param type="hierAlign" val="rT"/>
                        </dgm:alg>
                        <dgm:constrLst>
                          <dgm:constr type="alignOff" val="0.75"/>
                        </dgm:constrLst>
                      </dgm:else>
                    </dgm:choose>
                  </dgm:if>
                  <dgm:if name="Name72" func="var" arg="hierBranch" op="equ" val="r">
                    <dgm:choose name="Name73">
                      <dgm:if name="Name74" func="var" arg="dir" op="equ" val="norm">
                        <dgm:alg type="hierRoot">
                          <dgm:param type="hierAlign" val="lB"/>
                        </dgm:alg>
                        <dgm:constrLst>
                          <dgm:constr type="alignOff" val="0.75"/>
                        </dgm:constrLst>
                      </dgm:if>
                      <dgm:else name="Name75">
                        <dgm:alg type="hierRoot">
                          <dgm:param type="hierAlign" val="rB"/>
                        </dgm:alg>
                        <dgm:constrLst>
                          <dgm:constr type="alignOff" val="0.75"/>
                        </dgm:constrLst>
                      </dgm:else>
                    </dgm:choose>
                  </dgm:if>
                  <dgm:if name="Name76" func="var" arg="hierBranch" op="equ" val="hang">
                    <dgm:choose name="Name77">
                      <dgm:if name="Name78" func="var" arg="dir" op="equ" val="norm">
                        <dgm:alg type="hierRoot">
                          <dgm:param type="hierAlign" val="lCtrCh"/>
                        </dgm:alg>
                        <dgm:constrLst>
                          <dgm:constr type="alignOff" val="0.65"/>
                        </dgm:constrLst>
                      </dgm:if>
                      <dgm:else name="Name79">
                        <dgm:alg type="hierRoot">
                          <dgm:param type="hierAlign" val="rCtrCh"/>
                        </dgm:alg>
                        <dgm:constrLst>
                          <dgm:constr type="alignOff" val="0.65"/>
                        </dgm:constrLst>
                      </dgm:else>
                    </dgm:choose>
                  </dgm:if>
                  <dgm:else name="Name80">
                    <dgm:choose name="Name81">
                      <dgm:if name="Name82" func="var" arg="dir" op="equ" val="norm">
                        <dgm:alg type="hierRoot">
                          <dgm:param type="hierAlign" val="lCtrCh"/>
                        </dgm:alg>
                        <dgm:constrLst>
                          <dgm:constr type="alignOff"/>
                          <dgm:constr type="bendDist" for="des" ptType="parTrans" refType="sp" fact="0.5"/>
                        </dgm:constrLst>
                      </dgm:if>
                      <dgm:else name="Name83">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
                  <dgm:alg type="composite"/>
                  <dgm:shape xmlns:r="http://schemas.openxmlformats.org/officeDocument/2006/relationships" r:blip="">
                    <dgm:adjLst/>
                  </dgm:shape>
                  <dgm:presOf axis="self" ptType="node" cnt="1"/>
                  <dgm:choose name="Name84">
                    <dgm:if name="Name85"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6"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7"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8">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9">
                    <dgm:if name="Name90" func="var" arg="hierBranch" op="equ" val="l">
                      <dgm:choose name="Name91">
                        <dgm:if name="Name92" func="var" arg="dir" op="equ" val="norm">
                          <dgm:alg type="hierChild">
                            <dgm:param type="chAlign" val="t"/>
                            <dgm:param type="linDir" val="fromL"/>
                          </dgm:alg>
                        </dgm:if>
                        <dgm:else name="Name93">
                          <dgm:alg type="hierChild">
                            <dgm:param type="chAlign" val="t"/>
                            <dgm:param type="linDir" val="fromR"/>
                          </dgm:alg>
                        </dgm:else>
                      </dgm:choose>
                    </dgm:if>
                    <dgm:if name="Name94" func="var" arg="hierBranch" op="equ" val="r">
                      <dgm:choose name="Name95">
                        <dgm:if name="Name96" func="var" arg="dir" op="equ" val="norm">
                          <dgm:alg type="hierChild">
                            <dgm:param type="chAlign" val="b"/>
                            <dgm:param type="linDir" val="fromL"/>
                          </dgm:alg>
                        </dgm:if>
                        <dgm:else name="Name97">
                          <dgm:alg type="hierChild">
                            <dgm:param type="chAlign" val="b"/>
                            <dgm:param type="linDir" val="fromR"/>
                          </dgm:alg>
                        </dgm:else>
                      </dgm:choose>
                    </dgm:if>
                    <dgm:if name="Name98" func="var" arg="hierBranch" op="equ" val="hang">
                      <dgm:choose name="Name99">
                        <dgm:if name="Name100" func="var" arg="dir" op="equ" val="norm">
                          <dgm:alg type="hierChild">
                            <dgm:param type="chAlign" val="l"/>
                            <dgm:param type="linDir" val="fromT"/>
                            <dgm:param type="secChAlign" val="t"/>
                            <dgm:param type="secLinDir" val="fromL"/>
                          </dgm:alg>
                        </dgm:if>
                        <dgm:else name="Name101">
                          <dgm:alg type="hierChild">
                            <dgm:param type="chAlign" val="r"/>
                            <dgm:param type="linDir" val="fromT"/>
                            <dgm:param type="secChAlign" val="t"/>
                            <dgm:param type="secLinDir" val="fromR"/>
                          </dgm:alg>
                        </dgm:else>
                      </dgm:choose>
                    </dgm:if>
                    <dgm:else name="Name102">
                      <dgm:choose name="Name103">
                        <dgm:if name="Name104" func="var" arg="dir" op="equ" val="norm">
                          <dgm:alg type="hierChild">
                            <dgm:param type="linDir" val="fromT"/>
                            <dgm:param type="chAlign" val="l"/>
                          </dgm:alg>
                        </dgm:if>
                        <dgm:else name="Name105">
                          <dgm:alg type="hierChild">
                            <dgm:param type="linDir" val="fromT"/>
                            <dgm:param type="chAlign" val="r"/>
                          </dgm:alg>
                        </dgm:else>
                      </dgm:choose>
                    </dgm:else>
                  </dgm:choose>
                  <dgm:shape xmlns:r="http://schemas.openxmlformats.org/officeDocument/2006/relationships" r:blip="">
                    <dgm:adjLst/>
                  </dgm:shape>
                  <dgm:presOf/>
                  <dgm:constrLst/>
                  <dgm:ruleLst/>
                  <dgm:forEach name="Name106" ref="rep2a"/>
                </dgm:layoutNode>
                <dgm:layoutNode name="hierChild5">
                  <dgm:choose name="Name107">
                    <dgm:if name="Name108" func="var" arg="dir" op="equ" val="norm">
                      <dgm:alg type="hierChild">
                        <dgm:param type="chAlign" val="l"/>
                        <dgm:param type="linDir" val="fromT"/>
                        <dgm:param type="secChAlign" val="t"/>
                        <dgm:param type="secLinDir" val="fromL"/>
                      </dgm:alg>
                    </dgm:if>
                    <dgm:else name="Name109">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Name110" ref="rep2b"/>
                </dgm:layoutNode>
              </dgm:layoutNode>
            </dgm:forEach>
          </dgm:layoutNode>
          <dgm:layoutNode name="hierChild3">
            <dgm:choose name="Name111">
              <dgm:if name="Name112" func="var" arg="dir" op="equ" val="norm">
                <dgm:alg type="hierChild">
                  <dgm:param type="chAlign" val="l"/>
                  <dgm:param type="linDir" val="fromT"/>
                  <dgm:param type="secChAlign" val="t"/>
                  <dgm:param type="secLinDir" val="fromL"/>
                </dgm:alg>
              </dgm:if>
              <dgm:else name="Name113">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rep2b" axis="ch" ptType="asst">
              <dgm:forEach name="Name114" axis="precedSib" ptType="parTrans" st="-1" cnt="1">
                <dgm:layoutNode name="Name115">
                  <dgm:choose name="Name116">
                    <dgm:if name="Name117" func="var" arg="dir" op="equ" val="norm">
                      <dgm:alg type="conn">
                        <dgm:param type="connRout" val="bend"/>
                        <dgm:param type="dim" val="1D"/>
                        <dgm:param type="endSty" val="noArr"/>
                        <dgm:param type="begPts" val="midR"/>
                        <dgm:param type="endPts" val="bCtr tCtr"/>
                      </dgm:alg>
                    </dgm:if>
                    <dgm:else name="Name118">
                      <dgm:alg type="conn">
                        <dgm:param type="connRout" val="bend"/>
                        <dgm:param type="dim" val="1D"/>
                        <dgm:param type="endSty" val="noArr"/>
                        <dgm:param type="begPts" val="midL"/>
                        <dgm:param type="endPts" val="bCtr tCtr"/>
                      </dgm:alg>
                    </dgm:else>
                  </dgm:choose>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9">
                  <dgm:if name="Name120" func="var" arg="hierBranch" op="equ" val="l">
                    <dgm:choose name="Name121">
                      <dgm:if name="Name122" func="var" arg="dir" op="equ" val="norm">
                        <dgm:alg type="hierRoot">
                          <dgm:param type="hierAlign" val="lT"/>
                        </dgm:alg>
                        <dgm:constrLst>
                          <dgm:constr type="alignOff" val="0.75"/>
                        </dgm:constrLst>
                      </dgm:if>
                      <dgm:else name="Name123">
                        <dgm:alg type="hierRoot">
                          <dgm:param type="hierAlign" val="rT"/>
                        </dgm:alg>
                        <dgm:constrLst>
                          <dgm:constr type="alignOff" val="0.75"/>
                        </dgm:constrLst>
                      </dgm:else>
                    </dgm:choose>
                  </dgm:if>
                  <dgm:if name="Name124" func="var" arg="hierBranch" op="equ" val="r">
                    <dgm:choose name="Name125">
                      <dgm:if name="Name126" func="var" arg="dir" op="equ" val="norm">
                        <dgm:alg type="hierRoot">
                          <dgm:param type="hierAlign" val="lB"/>
                        </dgm:alg>
                        <dgm:constrLst>
                          <dgm:constr type="alignOff" val="0.75"/>
                        </dgm:constrLst>
                      </dgm:if>
                      <dgm:else name="Name127">
                        <dgm:alg type="hierRoot">
                          <dgm:param type="hierAlign" val="rB"/>
                        </dgm:alg>
                        <dgm:constrLst>
                          <dgm:constr type="alignOff" val="0.75"/>
                        </dgm:constrLst>
                      </dgm:else>
                    </dgm:choose>
                  </dgm:if>
                  <dgm:if name="Name128" func="var" arg="hierBranch" op="equ" val="hang">
                    <dgm:choose name="Name129">
                      <dgm:if name="Name130" func="var" arg="dir" op="equ" val="norm">
                        <dgm:alg type="hierRoot">
                          <dgm:param type="hierAlign" val="lCtrCh"/>
                        </dgm:alg>
                        <dgm:constrLst>
                          <dgm:constr type="alignOff" val="0.65"/>
                        </dgm:constrLst>
                      </dgm:if>
                      <dgm:else name="Name131">
                        <dgm:alg type="hierRoot">
                          <dgm:param type="hierAlign" val="rCtrCh"/>
                        </dgm:alg>
                        <dgm:constrLst>
                          <dgm:constr type="alignOff" val="0.65"/>
                        </dgm:constrLst>
                      </dgm:else>
                    </dgm:choose>
                  </dgm:if>
                  <dgm:else name="Name132">
                    <dgm:choose name="Name133">
                      <dgm:if name="Name134" func="var" arg="dir" op="equ" val="norm">
                        <dgm:alg type="hierRoot">
                          <dgm:param type="hierAlign" val="lCtrCh"/>
                        </dgm:alg>
                        <dgm:constrLst>
                          <dgm:constr type="alignOff"/>
                          <dgm:constr type="bendDist" for="des" ptType="parTrans" refType="sp" fact="0.5"/>
                        </dgm:constrLst>
                      </dgm:if>
                      <dgm:else name="Name135">
                        <dgm:alg type="hierRoot">
                          <dgm:param type="hierAlign" val="rCtrCh"/>
                        </dgm:alg>
                        <dgm:constrLst>
                          <dgm:constr type="alignOff"/>
                          <dgm:constr type="bendDist" for="des" ptType="parTrans" refType="sp" fact="0.5"/>
                        </dgm:constrLst>
                      </dgm:else>
                    </dgm:choose>
                  </dgm:else>
                </dgm:choose>
                <dgm:shape xmlns:r="http://schemas.openxmlformats.org/officeDocument/2006/relationships" r:blip="">
                  <dgm:adjLst/>
                </dgm:shape>
                <dgm:presOf/>
                <dgm:ruleLst/>
                <dgm:layoutNode name="rootComposite3">
                  <dgm:alg type="composite"/>
                  <dgm:shape xmlns:r="http://schemas.openxmlformats.org/officeDocument/2006/relationships" r:blip="">
                    <dgm:adjLst/>
                  </dgm:shape>
                  <dgm:presOf axis="self" ptType="node" cnt="1"/>
                  <dgm:choose name="Name136">
                    <dgm:if name="Name137"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38"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39"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40">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41">
                    <dgm:if name="Name142" func="var" arg="hierBranch" op="equ" val="l">
                      <dgm:choose name="Name143">
                        <dgm:if name="Name144" func="var" arg="dir" op="equ" val="norm">
                          <dgm:alg type="hierChild">
                            <dgm:param type="chAlign" val="t"/>
                            <dgm:param type="linDir" val="fromL"/>
                          </dgm:alg>
                        </dgm:if>
                        <dgm:else name="Name145">
                          <dgm:alg type="hierChild">
                            <dgm:param type="chAlign" val="t"/>
                            <dgm:param type="linDir" val="fromR"/>
                          </dgm:alg>
                        </dgm:else>
                      </dgm:choose>
                    </dgm:if>
                    <dgm:if name="Name146" func="var" arg="hierBranch" op="equ" val="r">
                      <dgm:choose name="Name147">
                        <dgm:if name="Name148" func="var" arg="dir" op="equ" val="norm">
                          <dgm:alg type="hierChild">
                            <dgm:param type="chAlign" val="b"/>
                            <dgm:param type="linDir" val="fromL"/>
                          </dgm:alg>
                        </dgm:if>
                        <dgm:else name="Name149">
                          <dgm:alg type="hierChild">
                            <dgm:param type="chAlign" val="b"/>
                            <dgm:param type="linDir" val="fromR"/>
                          </dgm:alg>
                        </dgm:else>
                      </dgm:choose>
                    </dgm:if>
                    <dgm:if name="Name150" func="var" arg="hierBranch" op="equ" val="hang">
                      <dgm:choose name="Name151">
                        <dgm:if name="Name152" func="var" arg="dir" op="equ" val="norm">
                          <dgm:alg type="hierChild">
                            <dgm:param type="chAlign" val="l"/>
                            <dgm:param type="linDir" val="fromT"/>
                            <dgm:param type="secChAlign" val="t"/>
                            <dgm:param type="secLinDir" val="fromL"/>
                          </dgm:alg>
                        </dgm:if>
                        <dgm:else name="Name153">
                          <dgm:alg type="hierChild">
                            <dgm:param type="chAlign" val="r"/>
                            <dgm:param type="linDir" val="fromT"/>
                            <dgm:param type="secChAlign" val="t"/>
                            <dgm:param type="secLinDir" val="fromR"/>
                          </dgm:alg>
                        </dgm:else>
                      </dgm:choose>
                    </dgm:if>
                    <dgm:else name="Name154">
                      <dgm:choose name="Name155">
                        <dgm:if name="Name156" func="var" arg="dir" op="equ" val="norm">
                          <dgm:alg type="hierChild">
                            <dgm:param type="linDir" val="fromT"/>
                            <dgm:param type="chAlign" val="l"/>
                          </dgm:alg>
                        </dgm:if>
                        <dgm:else name="Name157">
                          <dgm:alg type="hierChild">
                            <dgm:param type="linDir" val="fromT"/>
                            <dgm:param type="chAlign" val="r"/>
                          </dgm:alg>
                        </dgm:else>
                      </dgm:choose>
                    </dgm:else>
                  </dgm:choose>
                  <dgm:shape xmlns:r="http://schemas.openxmlformats.org/officeDocument/2006/relationships" r:blip="">
                    <dgm:adjLst/>
                  </dgm:shape>
                  <dgm:presOf/>
                  <dgm:constrLst/>
                  <dgm:ruleLst/>
                  <dgm:forEach name="Name158" ref="rep2a"/>
                </dgm:layoutNode>
                <dgm:layoutNode name="hierChild7">
                  <dgm:choose name="Name159">
                    <dgm:if name="Name160" func="var" arg="dir" op="equ" val="norm">
                      <dgm:alg type="hierChild">
                        <dgm:param type="chAlign" val="l"/>
                        <dgm:param type="linDir" val="fromT"/>
                        <dgm:param type="secChAlign" val="t"/>
                        <dgm:param type="secLinDir" val="fromL"/>
                      </dgm:alg>
                    </dgm:if>
                    <dgm:else name="Name161">
                      <dgm:alg type="hierChild">
                        <dgm:param type="chAlign" val="r"/>
                        <dgm:param type="linDir" val="fromT"/>
                        <dgm:param type="secChAlign" val="t"/>
                        <dgm:param type="secLinDir" val="fromR"/>
                      </dgm:alg>
                    </dgm:else>
                  </dgm:choose>
                  <dgm:shape xmlns:r="http://schemas.openxmlformats.org/officeDocument/2006/relationships" r:blip="">
                    <dgm:adjLst/>
                  </dgm:shape>
                  <dgm:presOf/>
                  <dgm:constrLst/>
                  <dgm:ruleLst/>
                  <dgm:forEach name="Name162"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png"/><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17</xdr:col>
      <xdr:colOff>219075</xdr:colOff>
      <xdr:row>17</xdr:row>
      <xdr:rowOff>19050</xdr:rowOff>
    </xdr:from>
    <xdr:to>
      <xdr:col>30</xdr:col>
      <xdr:colOff>551294</xdr:colOff>
      <xdr:row>45</xdr:row>
      <xdr:rowOff>37498</xdr:rowOff>
    </xdr:to>
    <xdr:pic>
      <xdr:nvPicPr>
        <xdr:cNvPr id="2" name="图片 1"/>
        <xdr:cNvPicPr>
          <a:picLocks noChangeAspect="1"/>
        </xdr:cNvPicPr>
      </xdr:nvPicPr>
      <xdr:blipFill>
        <a:blip xmlns:r="http://schemas.openxmlformats.org/officeDocument/2006/relationships" r:embed="rId1"/>
        <a:stretch>
          <a:fillRect/>
        </a:stretch>
      </xdr:blipFill>
      <xdr:spPr>
        <a:xfrm>
          <a:off x="13049250" y="2762250"/>
          <a:ext cx="9247619" cy="48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676275</xdr:colOff>
      <xdr:row>106</xdr:row>
      <xdr:rowOff>123825</xdr:rowOff>
    </xdr:from>
    <xdr:to>
      <xdr:col>23</xdr:col>
      <xdr:colOff>485775</xdr:colOff>
      <xdr:row>123</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0</xdr:row>
      <xdr:rowOff>133350</xdr:rowOff>
    </xdr:from>
    <xdr:to>
      <xdr:col>16</xdr:col>
      <xdr:colOff>219075</xdr:colOff>
      <xdr:row>36</xdr:row>
      <xdr:rowOff>66676</xdr:rowOff>
    </xdr:to>
    <xdr:graphicFrame macro="">
      <xdr:nvGraphicFramePr>
        <xdr:cNvPr id="2" name="图示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12</xdr:col>
      <xdr:colOff>0</xdr:colOff>
      <xdr:row>57</xdr:row>
      <xdr:rowOff>0</xdr:rowOff>
    </xdr:from>
    <xdr:to>
      <xdr:col>15</xdr:col>
      <xdr:colOff>209267</xdr:colOff>
      <xdr:row>73</xdr:row>
      <xdr:rowOff>123524</xdr:rowOff>
    </xdr:to>
    <xdr:pic>
      <xdr:nvPicPr>
        <xdr:cNvPr id="3" name="图片 2"/>
        <xdr:cNvPicPr>
          <a:picLocks noChangeAspect="1"/>
        </xdr:cNvPicPr>
      </xdr:nvPicPr>
      <xdr:blipFill>
        <a:blip xmlns:r="http://schemas.openxmlformats.org/officeDocument/2006/relationships" r:embed="rId6"/>
        <a:stretch>
          <a:fillRect/>
        </a:stretch>
      </xdr:blipFill>
      <xdr:spPr>
        <a:xfrm>
          <a:off x="8229600" y="8201025"/>
          <a:ext cx="2266667" cy="24095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4"/>
  <sheetViews>
    <sheetView workbookViewId="0">
      <selection activeCell="D19" sqref="D19:J19"/>
    </sheetView>
  </sheetViews>
  <sheetFormatPr defaultRowHeight="13.5"/>
  <sheetData>
    <row r="1" spans="1:10">
      <c r="A1" s="149"/>
      <c r="B1" s="150"/>
      <c r="C1" s="150"/>
      <c r="D1" s="150"/>
      <c r="E1" s="150"/>
      <c r="F1" s="150"/>
      <c r="G1" s="150"/>
      <c r="H1" s="150"/>
      <c r="I1" s="150"/>
      <c r="J1" s="150"/>
    </row>
    <row r="2" spans="1:10">
      <c r="A2" s="1" t="s">
        <v>0</v>
      </c>
      <c r="B2" s="144"/>
      <c r="C2" s="144"/>
      <c r="D2" s="144"/>
      <c r="E2" s="144"/>
      <c r="F2" s="144"/>
      <c r="G2" s="144"/>
      <c r="H2" s="144"/>
      <c r="I2" s="144"/>
      <c r="J2" s="144"/>
    </row>
    <row r="3" spans="1:10">
      <c r="A3" s="1" t="s">
        <v>1</v>
      </c>
      <c r="B3" s="144" t="s">
        <v>2</v>
      </c>
      <c r="C3" s="144"/>
      <c r="D3" s="144"/>
      <c r="E3" s="144"/>
      <c r="F3" s="144"/>
      <c r="G3" s="144"/>
      <c r="H3" s="144"/>
      <c r="I3" s="144"/>
      <c r="J3" s="144"/>
    </row>
    <row r="4" spans="1:10">
      <c r="A4" s="1" t="s">
        <v>3</v>
      </c>
      <c r="B4" s="144"/>
      <c r="C4" s="144"/>
      <c r="D4" s="144"/>
      <c r="E4" s="144"/>
      <c r="F4" s="144"/>
      <c r="G4" s="144"/>
      <c r="H4" s="144"/>
      <c r="I4" s="144"/>
      <c r="J4" s="144"/>
    </row>
    <row r="5" spans="1:10">
      <c r="A5" s="1" t="s">
        <v>4</v>
      </c>
      <c r="B5" s="144"/>
      <c r="C5" s="144"/>
      <c r="D5" s="144"/>
      <c r="E5" s="144"/>
      <c r="F5" s="144"/>
      <c r="G5" s="144"/>
      <c r="H5" s="144"/>
      <c r="I5" s="144"/>
      <c r="J5" s="144"/>
    </row>
    <row r="6" spans="1:10">
      <c r="A6" s="1" t="s">
        <v>5</v>
      </c>
      <c r="B6" s="144"/>
      <c r="C6" s="144"/>
      <c r="D6" s="144"/>
      <c r="E6" s="144"/>
      <c r="F6" s="144"/>
      <c r="G6" s="144"/>
      <c r="H6" s="144"/>
      <c r="I6" s="144"/>
      <c r="J6" s="144"/>
    </row>
    <row r="7" spans="1:10">
      <c r="A7" s="1" t="s">
        <v>6</v>
      </c>
      <c r="B7" s="144" t="s">
        <v>7</v>
      </c>
      <c r="C7" s="144"/>
      <c r="D7" s="144"/>
      <c r="E7" s="144"/>
      <c r="F7" s="144"/>
      <c r="G7" s="144"/>
      <c r="H7" s="144"/>
      <c r="I7" s="144"/>
      <c r="J7" s="144"/>
    </row>
    <row r="8" spans="1:10">
      <c r="A8" s="1" t="s">
        <v>8</v>
      </c>
      <c r="B8" s="151" t="s">
        <v>9</v>
      </c>
      <c r="C8" s="151"/>
      <c r="D8" s="151"/>
      <c r="E8" s="151"/>
      <c r="F8" s="151"/>
      <c r="G8" s="151"/>
      <c r="H8" s="151"/>
      <c r="I8" s="151"/>
      <c r="J8" s="151"/>
    </row>
    <row r="9" spans="1:10">
      <c r="A9" s="152" t="s">
        <v>10</v>
      </c>
      <c r="B9" s="152"/>
      <c r="C9" s="152"/>
      <c r="D9" s="152"/>
      <c r="E9" s="152"/>
      <c r="F9" s="152"/>
      <c r="G9" s="152"/>
      <c r="H9" s="152"/>
      <c r="I9" s="152"/>
      <c r="J9" s="152"/>
    </row>
    <row r="10" spans="1:10">
      <c r="A10" s="2" t="s">
        <v>11</v>
      </c>
      <c r="B10" s="2" t="s">
        <v>12</v>
      </c>
      <c r="C10" s="2" t="s">
        <v>13</v>
      </c>
      <c r="D10" s="153" t="s">
        <v>14</v>
      </c>
      <c r="E10" s="153"/>
      <c r="F10" s="153"/>
      <c r="G10" s="153"/>
      <c r="H10" s="153"/>
      <c r="I10" s="153"/>
      <c r="J10" s="153"/>
    </row>
    <row r="11" spans="1:10">
      <c r="A11" s="3">
        <v>43388</v>
      </c>
      <c r="B11" s="4" t="s">
        <v>15</v>
      </c>
      <c r="C11" s="5" t="s">
        <v>2</v>
      </c>
      <c r="D11" s="144" t="s">
        <v>16</v>
      </c>
      <c r="E11" s="144"/>
      <c r="F11" s="144"/>
      <c r="G11" s="144"/>
      <c r="H11" s="144"/>
      <c r="I11" s="144"/>
      <c r="J11" s="144"/>
    </row>
    <row r="12" spans="1:10">
      <c r="A12" s="3">
        <v>43389</v>
      </c>
      <c r="B12" s="4" t="s">
        <v>150</v>
      </c>
      <c r="C12" s="5" t="s">
        <v>151</v>
      </c>
      <c r="D12" s="144" t="s">
        <v>152</v>
      </c>
      <c r="E12" s="144"/>
      <c r="F12" s="144"/>
      <c r="G12" s="144"/>
      <c r="H12" s="144"/>
      <c r="I12" s="144"/>
      <c r="J12" s="144"/>
    </row>
    <row r="13" spans="1:10">
      <c r="A13" s="3">
        <v>43392</v>
      </c>
      <c r="B13" s="4" t="s">
        <v>404</v>
      </c>
      <c r="C13" s="65" t="s">
        <v>151</v>
      </c>
      <c r="D13" s="144" t="s">
        <v>405</v>
      </c>
      <c r="E13" s="144"/>
      <c r="F13" s="144"/>
      <c r="G13" s="144"/>
      <c r="H13" s="144"/>
      <c r="I13" s="144"/>
      <c r="J13" s="144"/>
    </row>
    <row r="14" spans="1:10">
      <c r="A14" s="3"/>
      <c r="B14" s="4"/>
      <c r="C14" s="5"/>
      <c r="D14" s="144"/>
      <c r="E14" s="144"/>
      <c r="F14" s="144"/>
      <c r="G14" s="144"/>
      <c r="H14" s="144"/>
      <c r="I14" s="144"/>
      <c r="J14" s="144"/>
    </row>
    <row r="15" spans="1:10">
      <c r="A15" s="3"/>
      <c r="B15" s="4"/>
      <c r="C15" s="5"/>
      <c r="D15" s="144"/>
      <c r="E15" s="144"/>
      <c r="F15" s="144"/>
      <c r="G15" s="144"/>
      <c r="H15" s="144"/>
      <c r="I15" s="144"/>
      <c r="J15" s="144"/>
    </row>
    <row r="16" spans="1:10">
      <c r="A16" s="3"/>
      <c r="B16" s="4"/>
      <c r="C16" s="5"/>
      <c r="D16" s="144"/>
      <c r="E16" s="144"/>
      <c r="F16" s="144"/>
      <c r="G16" s="144"/>
      <c r="H16" s="144"/>
      <c r="I16" s="144"/>
      <c r="J16" s="144"/>
    </row>
    <row r="17" spans="1:10">
      <c r="A17" s="3"/>
      <c r="B17" s="4"/>
      <c r="C17" s="5"/>
      <c r="D17" s="144"/>
      <c r="E17" s="144"/>
      <c r="F17" s="144"/>
      <c r="G17" s="144"/>
      <c r="H17" s="144"/>
      <c r="I17" s="144"/>
      <c r="J17" s="144"/>
    </row>
    <row r="18" spans="1:10">
      <c r="A18" s="3"/>
      <c r="B18" s="4"/>
      <c r="C18" s="5"/>
      <c r="D18" s="144"/>
      <c r="E18" s="144"/>
      <c r="F18" s="144"/>
      <c r="G18" s="144"/>
      <c r="H18" s="144"/>
      <c r="I18" s="144"/>
      <c r="J18" s="144"/>
    </row>
    <row r="19" spans="1:10">
      <c r="A19" s="3"/>
      <c r="B19" s="4"/>
      <c r="C19" s="5"/>
      <c r="D19" s="144"/>
      <c r="E19" s="144"/>
      <c r="F19" s="144"/>
      <c r="G19" s="144"/>
      <c r="H19" s="144"/>
      <c r="I19" s="144"/>
      <c r="J19" s="144"/>
    </row>
    <row r="20" spans="1:10">
      <c r="A20" s="6"/>
      <c r="B20" s="4"/>
      <c r="C20" s="5"/>
      <c r="D20" s="144"/>
      <c r="E20" s="144"/>
      <c r="F20" s="144"/>
      <c r="G20" s="144"/>
      <c r="H20" s="144"/>
      <c r="I20" s="144"/>
      <c r="J20" s="144"/>
    </row>
    <row r="21" spans="1:10">
      <c r="A21" s="6"/>
      <c r="B21" s="4"/>
      <c r="C21" s="5"/>
      <c r="D21" s="144"/>
      <c r="E21" s="144"/>
      <c r="F21" s="144"/>
      <c r="G21" s="144"/>
      <c r="H21" s="144"/>
      <c r="I21" s="144"/>
      <c r="J21" s="144"/>
    </row>
    <row r="22" spans="1:10">
      <c r="A22" s="6"/>
      <c r="B22" s="4"/>
      <c r="C22" s="5"/>
      <c r="D22" s="144"/>
      <c r="E22" s="144"/>
      <c r="F22" s="144"/>
      <c r="G22" s="144"/>
      <c r="H22" s="144"/>
      <c r="I22" s="144"/>
      <c r="J22" s="144"/>
    </row>
    <row r="23" spans="1:10">
      <c r="A23" s="6"/>
      <c r="B23" s="4"/>
      <c r="C23" s="5"/>
      <c r="D23" s="144"/>
      <c r="E23" s="144"/>
      <c r="F23" s="144"/>
      <c r="G23" s="144"/>
      <c r="H23" s="144"/>
      <c r="I23" s="144"/>
      <c r="J23" s="144"/>
    </row>
    <row r="24" spans="1:10">
      <c r="A24" s="6"/>
      <c r="B24" s="4"/>
      <c r="C24" s="5"/>
      <c r="D24" s="144"/>
      <c r="E24" s="144"/>
      <c r="F24" s="144"/>
      <c r="G24" s="144"/>
      <c r="H24" s="144"/>
      <c r="I24" s="144"/>
      <c r="J24" s="144"/>
    </row>
    <row r="25" spans="1:10">
      <c r="A25" s="6"/>
      <c r="B25" s="4"/>
      <c r="C25" s="5"/>
      <c r="D25" s="144"/>
      <c r="E25" s="144"/>
      <c r="F25" s="144"/>
      <c r="G25" s="144"/>
      <c r="H25" s="144"/>
      <c r="I25" s="144"/>
      <c r="J25" s="144"/>
    </row>
    <row r="26" spans="1:10">
      <c r="A26" s="6"/>
      <c r="B26" s="4"/>
      <c r="C26" s="5"/>
      <c r="D26" s="144"/>
      <c r="E26" s="144"/>
      <c r="F26" s="144"/>
      <c r="G26" s="144"/>
      <c r="H26" s="144"/>
      <c r="I26" s="144"/>
      <c r="J26" s="144"/>
    </row>
    <row r="30" spans="1:10" ht="16.5">
      <c r="A30" s="145"/>
      <c r="B30" s="146"/>
      <c r="C30" s="139" t="s">
        <v>17</v>
      </c>
      <c r="D30" s="139"/>
      <c r="E30" s="140"/>
      <c r="F30" s="7" t="s">
        <v>18</v>
      </c>
      <c r="G30" s="8"/>
    </row>
    <row r="31" spans="1:10" ht="16.5">
      <c r="A31" s="147" t="s">
        <v>19</v>
      </c>
      <c r="B31" s="148"/>
      <c r="C31" s="139" t="s">
        <v>20</v>
      </c>
      <c r="D31" s="139"/>
      <c r="E31" s="140"/>
      <c r="F31" s="7" t="s">
        <v>21</v>
      </c>
      <c r="G31" s="8"/>
    </row>
    <row r="32" spans="1:10" ht="16.5">
      <c r="A32" s="137" t="s">
        <v>22</v>
      </c>
      <c r="B32" s="138"/>
      <c r="C32" s="139" t="s">
        <v>22</v>
      </c>
      <c r="D32" s="139"/>
      <c r="E32" s="140"/>
      <c r="F32" s="7" t="s">
        <v>23</v>
      </c>
      <c r="G32" s="8"/>
    </row>
    <row r="33" spans="1:7" ht="16.5">
      <c r="A33" s="141" t="s">
        <v>24</v>
      </c>
      <c r="B33" s="141"/>
      <c r="C33" s="139" t="s">
        <v>25</v>
      </c>
      <c r="D33" s="139"/>
      <c r="E33" s="140"/>
      <c r="F33" s="9" t="s">
        <v>26</v>
      </c>
      <c r="G33" s="8"/>
    </row>
    <row r="34" spans="1:7" ht="16.5">
      <c r="A34" s="142" t="s">
        <v>27</v>
      </c>
      <c r="B34" s="143"/>
      <c r="C34" s="139" t="s">
        <v>27</v>
      </c>
      <c r="D34" s="139"/>
      <c r="E34" s="140"/>
      <c r="F34" s="7" t="s">
        <v>28</v>
      </c>
      <c r="G34" s="8"/>
    </row>
  </sheetData>
  <mergeCells count="36">
    <mergeCell ref="D12:J12"/>
    <mergeCell ref="A1:J1"/>
    <mergeCell ref="B2:J2"/>
    <mergeCell ref="B3:J3"/>
    <mergeCell ref="B4:J4"/>
    <mergeCell ref="B5:J5"/>
    <mergeCell ref="B6:J6"/>
    <mergeCell ref="B7:J7"/>
    <mergeCell ref="B8:J8"/>
    <mergeCell ref="A9:J9"/>
    <mergeCell ref="D10:J10"/>
    <mergeCell ref="D11:J11"/>
    <mergeCell ref="D24:J24"/>
    <mergeCell ref="D13:J13"/>
    <mergeCell ref="D14:J14"/>
    <mergeCell ref="D15:J15"/>
    <mergeCell ref="D16:J16"/>
    <mergeCell ref="D17:J17"/>
    <mergeCell ref="D18:J18"/>
    <mergeCell ref="D19:J19"/>
    <mergeCell ref="D20:J20"/>
    <mergeCell ref="D21:J21"/>
    <mergeCell ref="D22:J22"/>
    <mergeCell ref="D23:J23"/>
    <mergeCell ref="D25:J25"/>
    <mergeCell ref="D26:J26"/>
    <mergeCell ref="A30:B30"/>
    <mergeCell ref="C30:E30"/>
    <mergeCell ref="A31:B31"/>
    <mergeCell ref="C31:E31"/>
    <mergeCell ref="A32:B32"/>
    <mergeCell ref="C32:E32"/>
    <mergeCell ref="A33:B33"/>
    <mergeCell ref="C33:E33"/>
    <mergeCell ref="A34:B34"/>
    <mergeCell ref="C34:E34"/>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73"/>
  <sheetViews>
    <sheetView topLeftCell="A9" workbookViewId="0">
      <selection activeCell="D24" sqref="D24:D25"/>
    </sheetView>
  </sheetViews>
  <sheetFormatPr defaultColWidth="9.125" defaultRowHeight="10.5"/>
  <cols>
    <col min="1" max="3" width="9.125" style="103"/>
    <col min="4" max="4" width="60.5" style="134" customWidth="1"/>
    <col min="5" max="5" width="25" style="103" customWidth="1"/>
    <col min="6" max="7" width="25" style="53" customWidth="1"/>
    <col min="8" max="10" width="25" style="103" customWidth="1"/>
    <col min="11" max="11" width="52.125" style="103" customWidth="1"/>
    <col min="12" max="16384" width="9.125" style="103"/>
  </cols>
  <sheetData>
    <row r="2" spans="1:11" s="11" customFormat="1" ht="13.5">
      <c r="A2" s="10" t="s">
        <v>353</v>
      </c>
      <c r="B2" s="10"/>
      <c r="D2" s="133"/>
      <c r="E2" s="21"/>
    </row>
    <row r="3" spans="1:11" ht="11.25" customHeight="1">
      <c r="B3" s="103" t="s">
        <v>355</v>
      </c>
      <c r="C3" s="103" t="s">
        <v>354</v>
      </c>
    </row>
    <row r="4" spans="1:11" ht="11.25" customHeight="1">
      <c r="B4" s="68" t="s">
        <v>883</v>
      </c>
      <c r="C4" s="103" t="s">
        <v>889</v>
      </c>
      <c r="D4" s="134" t="s">
        <v>891</v>
      </c>
    </row>
    <row r="5" spans="1:11" ht="11.25" customHeight="1">
      <c r="B5" s="68" t="s">
        <v>884</v>
      </c>
      <c r="C5" s="103" t="s">
        <v>887</v>
      </c>
      <c r="D5" s="134" t="s">
        <v>890</v>
      </c>
    </row>
    <row r="6" spans="1:11" ht="11.25" customHeight="1">
      <c r="B6" s="68"/>
    </row>
    <row r="7" spans="1:11" ht="11.25" customHeight="1">
      <c r="B7" s="68"/>
    </row>
    <row r="8" spans="1:11" ht="11.25" customHeight="1">
      <c r="B8" s="68"/>
    </row>
    <row r="9" spans="1:11" ht="11.25" customHeight="1"/>
    <row r="10" spans="1:11" s="11" customFormat="1" ht="13.5">
      <c r="A10" s="10" t="s">
        <v>882</v>
      </c>
      <c r="B10" s="10"/>
      <c r="D10" s="133"/>
      <c r="E10" s="21"/>
    </row>
    <row r="11" spans="1:11" ht="11.25" customHeight="1">
      <c r="E11" s="158" t="s">
        <v>294</v>
      </c>
      <c r="F11" s="158"/>
      <c r="G11" s="158"/>
      <c r="H11" s="158"/>
      <c r="I11" s="158"/>
      <c r="J11" s="158"/>
    </row>
    <row r="12" spans="1:11" ht="11.25" customHeight="1">
      <c r="C12" s="103" t="s">
        <v>243</v>
      </c>
      <c r="D12" s="134" t="s">
        <v>657</v>
      </c>
      <c r="E12" s="46" t="s">
        <v>203</v>
      </c>
      <c r="F12" s="103" t="s">
        <v>204</v>
      </c>
      <c r="G12" s="103" t="s">
        <v>210</v>
      </c>
      <c r="H12" s="103" t="s">
        <v>205</v>
      </c>
      <c r="I12" s="103" t="s">
        <v>206</v>
      </c>
      <c r="J12" s="103" t="s">
        <v>235</v>
      </c>
      <c r="K12" s="103" t="s">
        <v>360</v>
      </c>
    </row>
    <row r="13" spans="1:11" s="47" customFormat="1" ht="71.25" customHeight="1">
      <c r="C13" s="47" t="s">
        <v>207</v>
      </c>
      <c r="D13" s="48" t="s">
        <v>907</v>
      </c>
      <c r="E13" s="49" t="s">
        <v>901</v>
      </c>
      <c r="G13" s="49" t="s">
        <v>892</v>
      </c>
      <c r="H13" s="130" t="s">
        <v>906</v>
      </c>
      <c r="I13" s="48"/>
      <c r="J13" s="57" t="s">
        <v>734</v>
      </c>
    </row>
    <row r="14" spans="1:11" s="47" customFormat="1" ht="71.25" customHeight="1">
      <c r="C14" s="47" t="s">
        <v>202</v>
      </c>
      <c r="D14" s="48" t="s">
        <v>904</v>
      </c>
      <c r="E14" s="49" t="s">
        <v>899</v>
      </c>
      <c r="G14" s="54" t="s">
        <v>893</v>
      </c>
    </row>
    <row r="15" spans="1:11" s="47" customFormat="1" ht="71.25" customHeight="1">
      <c r="C15" s="47" t="s">
        <v>309</v>
      </c>
      <c r="D15" s="48" t="s">
        <v>908</v>
      </c>
      <c r="E15" s="49">
        <v>1</v>
      </c>
      <c r="G15" s="49" t="s">
        <v>896</v>
      </c>
      <c r="H15" s="52" t="s">
        <v>894</v>
      </c>
      <c r="J15" s="47" t="s">
        <v>361</v>
      </c>
    </row>
    <row r="16" spans="1:11" s="47" customFormat="1" ht="71.25" customHeight="1">
      <c r="C16" s="47" t="s">
        <v>208</v>
      </c>
      <c r="D16" s="48" t="s">
        <v>909</v>
      </c>
      <c r="E16" s="49" t="s">
        <v>898</v>
      </c>
      <c r="G16" s="49" t="s">
        <v>897</v>
      </c>
      <c r="J16" s="47" t="s">
        <v>362</v>
      </c>
    </row>
    <row r="17" spans="1:11" s="47" customFormat="1" ht="71.25" customHeight="1">
      <c r="C17" s="47" t="s">
        <v>209</v>
      </c>
      <c r="D17" s="48" t="s">
        <v>903</v>
      </c>
      <c r="E17" s="49">
        <v>1</v>
      </c>
      <c r="F17" s="49"/>
      <c r="G17" s="49"/>
    </row>
    <row r="18" spans="1:11" s="47" customFormat="1" ht="71.25" customHeight="1">
      <c r="C18" s="47" t="s">
        <v>211</v>
      </c>
      <c r="D18" s="48" t="s">
        <v>902</v>
      </c>
      <c r="E18" s="49" t="s">
        <v>895</v>
      </c>
      <c r="F18" s="49"/>
      <c r="G18" s="55"/>
      <c r="I18" s="48"/>
    </row>
    <row r="19" spans="1:11" s="47" customFormat="1" ht="71.25" customHeight="1">
      <c r="C19" s="47" t="s">
        <v>244</v>
      </c>
      <c r="D19" s="48" t="s">
        <v>905</v>
      </c>
      <c r="E19" s="49"/>
      <c r="F19" s="49"/>
      <c r="G19" s="49"/>
      <c r="I19" s="48"/>
    </row>
    <row r="23" spans="1:11" s="11" customFormat="1" ht="13.5">
      <c r="A23" s="10" t="s">
        <v>283</v>
      </c>
      <c r="B23" s="10"/>
      <c r="D23" s="133"/>
      <c r="E23" s="21"/>
    </row>
    <row r="25" spans="1:11" ht="11.25" customHeight="1">
      <c r="A25" s="103" t="s">
        <v>243</v>
      </c>
      <c r="B25" s="103" t="s">
        <v>254</v>
      </c>
      <c r="C25" s="103" t="s">
        <v>284</v>
      </c>
      <c r="D25" s="134" t="s">
        <v>254</v>
      </c>
      <c r="E25" s="46" t="s">
        <v>203</v>
      </c>
      <c r="F25" s="103" t="s">
        <v>204</v>
      </c>
      <c r="G25" s="103" t="s">
        <v>210</v>
      </c>
      <c r="H25" s="103" t="s">
        <v>205</v>
      </c>
      <c r="I25" s="103" t="s">
        <v>206</v>
      </c>
      <c r="J25" s="103" t="s">
        <v>235</v>
      </c>
    </row>
    <row r="26" spans="1:11" ht="60" customHeight="1">
      <c r="A26" s="159" t="s">
        <v>207</v>
      </c>
      <c r="B26" s="102" t="s">
        <v>291</v>
      </c>
      <c r="C26" s="102"/>
      <c r="D26" s="61"/>
      <c r="E26" s="102"/>
      <c r="F26" s="102"/>
      <c r="G26" s="102"/>
      <c r="H26" s="102"/>
      <c r="I26" s="102"/>
      <c r="J26" s="62"/>
    </row>
    <row r="27" spans="1:11" ht="62.25" customHeight="1">
      <c r="A27" s="159"/>
      <c r="B27" s="102" t="s">
        <v>290</v>
      </c>
      <c r="C27" s="102"/>
      <c r="D27" s="61"/>
      <c r="E27" s="63" t="s">
        <v>888</v>
      </c>
      <c r="F27" s="102"/>
      <c r="G27" s="63"/>
      <c r="H27" s="102"/>
      <c r="I27" s="102"/>
      <c r="J27" s="63"/>
    </row>
    <row r="28" spans="1:11" ht="45" customHeight="1">
      <c r="A28" s="159" t="s">
        <v>202</v>
      </c>
      <c r="B28" s="102" t="s">
        <v>300</v>
      </c>
      <c r="C28" s="102"/>
      <c r="D28" s="61"/>
      <c r="E28" s="102"/>
      <c r="F28" s="102"/>
      <c r="G28" s="102"/>
      <c r="H28" s="102"/>
      <c r="I28" s="102"/>
      <c r="J28" s="62"/>
      <c r="K28" s="58"/>
    </row>
    <row r="29" spans="1:11" ht="45" customHeight="1">
      <c r="A29" s="159"/>
      <c r="B29" s="102" t="s">
        <v>303</v>
      </c>
      <c r="C29" s="102"/>
      <c r="D29" s="61"/>
      <c r="E29" s="102"/>
      <c r="F29" s="102"/>
      <c r="G29" s="102"/>
      <c r="H29" s="102"/>
      <c r="I29" s="102"/>
      <c r="J29" s="62"/>
      <c r="K29" s="58"/>
    </row>
    <row r="30" spans="1:11" ht="45" customHeight="1">
      <c r="A30" s="159"/>
      <c r="B30" s="102" t="s">
        <v>304</v>
      </c>
      <c r="C30" s="102"/>
      <c r="D30" s="61"/>
      <c r="E30" s="102"/>
      <c r="F30" s="102"/>
      <c r="G30" s="102"/>
      <c r="H30" s="102"/>
      <c r="I30" s="102"/>
      <c r="J30" s="62"/>
      <c r="K30" s="58"/>
    </row>
    <row r="31" spans="1:11" ht="45" customHeight="1">
      <c r="A31" s="159"/>
      <c r="B31" s="102" t="s">
        <v>301</v>
      </c>
      <c r="C31" s="102"/>
      <c r="D31" s="61"/>
      <c r="E31" s="102"/>
      <c r="F31" s="102"/>
      <c r="G31" s="102"/>
      <c r="H31" s="102"/>
      <c r="I31" s="102"/>
      <c r="J31" s="62"/>
      <c r="K31" s="58"/>
    </row>
    <row r="32" spans="1:11" ht="64.5" customHeight="1">
      <c r="A32" s="159"/>
      <c r="B32" s="102" t="s">
        <v>299</v>
      </c>
      <c r="C32" s="102"/>
      <c r="D32" s="61"/>
      <c r="E32" s="102"/>
      <c r="F32" s="102"/>
      <c r="G32" s="102"/>
      <c r="H32" s="102"/>
      <c r="I32" s="102"/>
      <c r="J32" s="62"/>
      <c r="K32" s="58"/>
    </row>
    <row r="33" spans="1:11" ht="105.75" customHeight="1">
      <c r="A33" s="159"/>
      <c r="B33" s="102" t="s">
        <v>298</v>
      </c>
      <c r="C33" s="102"/>
      <c r="D33" s="61"/>
      <c r="E33" s="102"/>
      <c r="F33" s="102"/>
      <c r="G33" s="102"/>
      <c r="H33" s="102"/>
      <c r="I33" s="102"/>
      <c r="J33" s="63"/>
      <c r="K33" s="58"/>
    </row>
    <row r="34" spans="1:11" ht="30" customHeight="1">
      <c r="A34" s="159" t="s">
        <v>309</v>
      </c>
      <c r="B34" s="102" t="s">
        <v>310</v>
      </c>
      <c r="C34" s="102"/>
      <c r="D34" s="61"/>
      <c r="E34" s="102"/>
      <c r="F34" s="102"/>
      <c r="G34" s="64"/>
      <c r="H34" s="102"/>
      <c r="I34" s="102"/>
      <c r="J34" s="62"/>
      <c r="K34" s="58"/>
    </row>
    <row r="35" spans="1:11" ht="30" customHeight="1">
      <c r="A35" s="159"/>
      <c r="B35" s="102" t="s">
        <v>311</v>
      </c>
      <c r="C35" s="102"/>
      <c r="D35" s="61"/>
      <c r="E35" s="102"/>
      <c r="F35" s="102"/>
      <c r="G35" s="102"/>
      <c r="H35" s="102"/>
      <c r="I35" s="102"/>
      <c r="J35" s="62"/>
      <c r="K35" s="58"/>
    </row>
    <row r="36" spans="1:11" ht="30" customHeight="1">
      <c r="A36" s="159"/>
      <c r="B36" s="102" t="s">
        <v>329</v>
      </c>
      <c r="C36" s="102"/>
      <c r="D36" s="61"/>
      <c r="E36" s="102"/>
      <c r="F36" s="102"/>
      <c r="G36" s="102"/>
      <c r="H36" s="102"/>
      <c r="I36" s="102"/>
      <c r="J36" s="62"/>
      <c r="K36" s="58"/>
    </row>
    <row r="37" spans="1:11" ht="53.25" customHeight="1">
      <c r="A37" s="159"/>
      <c r="B37" s="102" t="s">
        <v>315</v>
      </c>
      <c r="C37" s="102"/>
      <c r="D37" s="61"/>
      <c r="E37" s="102"/>
      <c r="F37" s="102"/>
      <c r="G37" s="102"/>
      <c r="H37" s="102"/>
      <c r="I37" s="102"/>
      <c r="J37" s="62"/>
      <c r="K37" s="58"/>
    </row>
    <row r="38" spans="1:11" ht="36" customHeight="1">
      <c r="A38" s="159"/>
      <c r="B38" s="102" t="s">
        <v>317</v>
      </c>
      <c r="C38" s="102"/>
      <c r="D38" s="61"/>
      <c r="E38" s="102"/>
      <c r="F38" s="102"/>
      <c r="G38" s="102"/>
      <c r="H38" s="102"/>
      <c r="I38" s="102"/>
      <c r="J38" s="102"/>
      <c r="K38" s="58"/>
    </row>
    <row r="39" spans="1:11" ht="54.75" customHeight="1">
      <c r="A39" s="159"/>
      <c r="B39" s="102" t="s">
        <v>316</v>
      </c>
      <c r="C39" s="102"/>
      <c r="D39" s="61"/>
      <c r="E39" s="102"/>
      <c r="F39" s="102"/>
      <c r="G39" s="102"/>
      <c r="H39" s="102"/>
      <c r="I39" s="102"/>
      <c r="J39" s="62"/>
      <c r="K39" s="58"/>
    </row>
    <row r="40" spans="1:11" ht="38.25" customHeight="1">
      <c r="A40" s="159"/>
      <c r="B40" s="102" t="s">
        <v>312</v>
      </c>
      <c r="C40" s="102"/>
      <c r="D40" s="61"/>
      <c r="E40" s="102"/>
      <c r="F40" s="102"/>
      <c r="G40" s="102"/>
      <c r="H40" s="102"/>
      <c r="I40" s="102"/>
      <c r="J40" s="63"/>
      <c r="K40" s="58"/>
    </row>
    <row r="41" spans="1:11" ht="30" customHeight="1">
      <c r="A41" s="155" t="s">
        <v>208</v>
      </c>
      <c r="B41" s="102" t="s">
        <v>319</v>
      </c>
      <c r="C41" s="102"/>
      <c r="D41" s="61"/>
      <c r="E41" s="102"/>
      <c r="F41" s="102"/>
      <c r="G41" s="64"/>
      <c r="H41" s="102"/>
      <c r="I41" s="102"/>
      <c r="J41" s="62"/>
      <c r="K41" s="58"/>
    </row>
    <row r="42" spans="1:11" ht="30" customHeight="1">
      <c r="A42" s="156"/>
      <c r="B42" s="102" t="s">
        <v>328</v>
      </c>
      <c r="C42" s="102"/>
      <c r="D42" s="61"/>
      <c r="E42" s="102"/>
      <c r="F42" s="102"/>
      <c r="G42" s="102"/>
      <c r="H42" s="102"/>
      <c r="I42" s="102"/>
      <c r="J42" s="62"/>
      <c r="K42" s="58"/>
    </row>
    <row r="43" spans="1:11" ht="66" customHeight="1">
      <c r="A43" s="156"/>
      <c r="B43" s="102" t="s">
        <v>351</v>
      </c>
      <c r="C43" s="102"/>
      <c r="D43" s="61"/>
      <c r="E43" s="102"/>
      <c r="F43" s="102"/>
      <c r="G43" s="102"/>
      <c r="H43" s="102"/>
      <c r="I43" s="102"/>
      <c r="J43" s="62"/>
      <c r="K43" s="58"/>
    </row>
    <row r="44" spans="1:11" ht="54.75" customHeight="1">
      <c r="A44" s="156"/>
      <c r="B44" s="102" t="s">
        <v>313</v>
      </c>
      <c r="C44" s="102"/>
      <c r="D44" s="61"/>
      <c r="E44" s="102"/>
      <c r="F44" s="102"/>
      <c r="G44" s="102"/>
      <c r="H44" s="102"/>
      <c r="I44" s="102"/>
      <c r="J44" s="62"/>
      <c r="K44" s="58"/>
    </row>
    <row r="45" spans="1:11" ht="52.5" customHeight="1">
      <c r="A45" s="156"/>
      <c r="B45" s="102" t="s">
        <v>321</v>
      </c>
      <c r="C45" s="102"/>
      <c r="D45" s="61"/>
      <c r="E45" s="102"/>
      <c r="F45" s="102"/>
      <c r="G45" s="102"/>
      <c r="H45" s="102"/>
      <c r="I45" s="102"/>
      <c r="J45" s="62"/>
      <c r="K45" s="58"/>
    </row>
    <row r="46" spans="1:11" ht="33.75" customHeight="1">
      <c r="A46" s="156"/>
      <c r="B46" s="102" t="s">
        <v>318</v>
      </c>
      <c r="C46" s="102"/>
      <c r="D46" s="61"/>
      <c r="E46" s="102"/>
      <c r="F46" s="102"/>
      <c r="G46" s="102"/>
      <c r="H46" s="102"/>
      <c r="I46" s="102"/>
      <c r="J46" s="62"/>
      <c r="K46" s="58"/>
    </row>
    <row r="47" spans="1:11" ht="46.5" customHeight="1">
      <c r="A47" s="157"/>
      <c r="B47" s="102" t="s">
        <v>320</v>
      </c>
      <c r="C47" s="102"/>
      <c r="D47" s="61"/>
      <c r="E47" s="102"/>
      <c r="F47" s="102"/>
      <c r="G47" s="102"/>
      <c r="H47" s="102"/>
      <c r="I47" s="102"/>
      <c r="J47" s="62"/>
      <c r="K47" s="58"/>
    </row>
    <row r="48" spans="1:11" ht="30" customHeight="1">
      <c r="A48" s="155" t="s">
        <v>209</v>
      </c>
      <c r="B48" s="102" t="s">
        <v>324</v>
      </c>
      <c r="C48" s="102"/>
      <c r="D48" s="61"/>
      <c r="E48" s="102"/>
      <c r="F48" s="102"/>
      <c r="G48" s="102"/>
      <c r="H48" s="102"/>
      <c r="I48" s="102"/>
      <c r="J48" s="63"/>
      <c r="K48" s="58"/>
    </row>
    <row r="49" spans="1:11" ht="42.75" customHeight="1">
      <c r="A49" s="156"/>
      <c r="B49" s="102" t="s">
        <v>327</v>
      </c>
      <c r="C49" s="102"/>
      <c r="D49" s="61"/>
      <c r="E49" s="102"/>
      <c r="F49" s="102"/>
      <c r="G49" s="64"/>
      <c r="H49" s="102"/>
      <c r="I49" s="102"/>
      <c r="J49" s="62"/>
      <c r="K49" s="58"/>
    </row>
    <row r="50" spans="1:11" ht="35.25" customHeight="1">
      <c r="A50" s="156"/>
      <c r="B50" s="102" t="s">
        <v>331</v>
      </c>
      <c r="C50" s="102"/>
      <c r="D50" s="61"/>
      <c r="E50" s="102"/>
      <c r="F50" s="102"/>
      <c r="G50" s="102"/>
      <c r="H50" s="102"/>
      <c r="I50" s="102"/>
      <c r="J50" s="62"/>
      <c r="K50" s="58"/>
    </row>
    <row r="51" spans="1:11" ht="30" customHeight="1">
      <c r="A51" s="156"/>
      <c r="B51" s="102" t="s">
        <v>395</v>
      </c>
      <c r="C51" s="102"/>
      <c r="D51" s="61"/>
      <c r="E51" s="102"/>
      <c r="F51" s="102"/>
      <c r="G51" s="102"/>
      <c r="H51" s="102"/>
      <c r="I51" s="102"/>
      <c r="J51" s="62"/>
      <c r="K51" s="58"/>
    </row>
    <row r="52" spans="1:11" ht="73.5" customHeight="1">
      <c r="A52" s="156"/>
      <c r="B52" s="102" t="s">
        <v>385</v>
      </c>
      <c r="C52" s="102"/>
      <c r="D52" s="61"/>
      <c r="E52" s="102"/>
      <c r="F52" s="102"/>
      <c r="G52" s="102"/>
      <c r="H52" s="102"/>
      <c r="I52" s="102"/>
      <c r="J52" s="62"/>
      <c r="K52" s="58"/>
    </row>
    <row r="53" spans="1:11" ht="76.5" customHeight="1">
      <c r="A53" s="157"/>
      <c r="B53" s="102" t="s">
        <v>326</v>
      </c>
      <c r="C53" s="102"/>
      <c r="D53" s="61"/>
      <c r="E53" s="102"/>
      <c r="F53" s="102"/>
      <c r="G53" s="102"/>
      <c r="H53" s="102"/>
      <c r="I53" s="102"/>
      <c r="J53" s="62"/>
      <c r="K53" s="58"/>
    </row>
    <row r="54" spans="1:11" ht="30" customHeight="1">
      <c r="A54" s="155" t="s">
        <v>211</v>
      </c>
      <c r="B54" s="102" t="s">
        <v>211</v>
      </c>
      <c r="C54" s="102"/>
      <c r="D54" s="61"/>
      <c r="E54" s="102"/>
      <c r="F54" s="102"/>
      <c r="G54" s="102"/>
      <c r="H54" s="102"/>
      <c r="I54" s="102"/>
      <c r="J54" s="63"/>
      <c r="K54" s="58"/>
    </row>
    <row r="55" spans="1:11" ht="43.5" customHeight="1">
      <c r="A55" s="156"/>
      <c r="B55" s="102" t="s">
        <v>330</v>
      </c>
      <c r="C55" s="102"/>
      <c r="D55" s="61"/>
      <c r="E55" s="102"/>
      <c r="F55" s="102"/>
      <c r="G55" s="64"/>
      <c r="H55" s="102"/>
      <c r="I55" s="102"/>
      <c r="J55" s="62"/>
      <c r="K55" s="58"/>
    </row>
    <row r="56" spans="1:11" ht="30" customHeight="1">
      <c r="A56" s="156"/>
      <c r="B56" s="102" t="s">
        <v>395</v>
      </c>
      <c r="C56" s="102"/>
      <c r="D56" s="61"/>
      <c r="E56" s="102"/>
      <c r="F56" s="102"/>
      <c r="G56" s="102"/>
      <c r="H56" s="102"/>
      <c r="I56" s="102"/>
      <c r="J56" s="62"/>
      <c r="K56" s="58"/>
    </row>
    <row r="57" spans="1:11" ht="63" customHeight="1">
      <c r="A57" s="156"/>
      <c r="B57" s="102" t="s">
        <v>392</v>
      </c>
      <c r="C57" s="102"/>
      <c r="D57" s="61"/>
      <c r="E57" s="102"/>
      <c r="F57" s="102"/>
      <c r="G57" s="102"/>
      <c r="H57" s="102"/>
      <c r="I57" s="102"/>
      <c r="J57" s="62"/>
      <c r="K57" s="58"/>
    </row>
    <row r="58" spans="1:11" ht="70.5" customHeight="1">
      <c r="A58" s="157"/>
      <c r="B58" s="63" t="s">
        <v>391</v>
      </c>
      <c r="C58" s="102"/>
      <c r="D58" s="61"/>
      <c r="E58" s="102"/>
      <c r="F58" s="102"/>
      <c r="G58" s="102"/>
      <c r="H58" s="102"/>
      <c r="I58" s="102"/>
      <c r="J58" s="62"/>
      <c r="K58" s="58"/>
    </row>
    <row r="59" spans="1:11" ht="30" customHeight="1">
      <c r="A59" s="156"/>
      <c r="B59" s="102" t="s">
        <v>397</v>
      </c>
      <c r="C59" s="102"/>
      <c r="D59" s="61"/>
      <c r="E59" s="102"/>
      <c r="F59" s="102"/>
      <c r="G59" s="102"/>
      <c r="H59" s="102"/>
      <c r="I59" s="102"/>
      <c r="J59" s="62"/>
      <c r="K59" s="58"/>
    </row>
    <row r="60" spans="1:11" ht="30" customHeight="1">
      <c r="A60" s="156"/>
      <c r="B60" s="102" t="s">
        <v>398</v>
      </c>
      <c r="C60" s="102"/>
      <c r="D60" s="61"/>
      <c r="E60" s="102"/>
      <c r="F60" s="102"/>
      <c r="G60" s="102"/>
      <c r="H60" s="102"/>
      <c r="I60" s="102"/>
      <c r="J60" s="62"/>
      <c r="K60" s="58"/>
    </row>
    <row r="61" spans="1:11" ht="30" customHeight="1">
      <c r="A61" s="156"/>
      <c r="B61" s="102" t="s">
        <v>400</v>
      </c>
      <c r="C61" s="102"/>
      <c r="D61" s="61"/>
      <c r="E61" s="102"/>
      <c r="F61" s="102"/>
      <c r="G61" s="102"/>
      <c r="H61" s="102"/>
      <c r="I61" s="102"/>
      <c r="J61" s="62"/>
      <c r="K61" s="58"/>
    </row>
    <row r="62" spans="1:11" ht="30" customHeight="1">
      <c r="A62" s="156"/>
      <c r="B62" s="102"/>
      <c r="C62" s="102"/>
      <c r="D62" s="61"/>
      <c r="E62" s="102"/>
      <c r="F62" s="102"/>
      <c r="G62" s="102"/>
      <c r="H62" s="102"/>
      <c r="I62" s="102"/>
      <c r="J62" s="62"/>
      <c r="K62" s="58"/>
    </row>
    <row r="63" spans="1:11" ht="30" customHeight="1">
      <c r="A63" s="156"/>
      <c r="B63" s="102" t="s">
        <v>396</v>
      </c>
      <c r="C63" s="102"/>
      <c r="D63" s="61"/>
      <c r="E63" s="102"/>
      <c r="F63" s="102"/>
      <c r="G63" s="102"/>
      <c r="H63" s="102"/>
      <c r="I63" s="102"/>
      <c r="J63" s="62"/>
      <c r="K63" s="58"/>
    </row>
    <row r="64" spans="1:11" ht="30" customHeight="1">
      <c r="A64" s="156"/>
      <c r="B64" s="102" t="s">
        <v>401</v>
      </c>
      <c r="C64" s="102"/>
      <c r="D64" s="61"/>
      <c r="E64" s="102"/>
      <c r="F64" s="102"/>
      <c r="G64" s="102"/>
      <c r="H64" s="102"/>
      <c r="I64" s="102"/>
      <c r="J64" s="62"/>
      <c r="K64" s="58"/>
    </row>
    <row r="65" spans="1:11" ht="30" customHeight="1">
      <c r="A65" s="156"/>
      <c r="B65" s="102" t="s">
        <v>399</v>
      </c>
      <c r="C65" s="102"/>
      <c r="D65" s="61"/>
      <c r="E65" s="102"/>
      <c r="F65" s="102"/>
      <c r="G65" s="102"/>
      <c r="H65" s="102"/>
      <c r="I65" s="102"/>
      <c r="J65" s="62"/>
      <c r="K65" s="58"/>
    </row>
    <row r="66" spans="1:11" ht="30" customHeight="1">
      <c r="A66" s="156"/>
      <c r="B66" s="102"/>
      <c r="C66" s="102"/>
      <c r="D66" s="61"/>
      <c r="E66" s="102"/>
      <c r="F66" s="102"/>
      <c r="G66" s="102"/>
      <c r="H66" s="102"/>
      <c r="I66" s="102"/>
      <c r="J66" s="62"/>
      <c r="K66" s="58"/>
    </row>
    <row r="67" spans="1:11" ht="45" customHeight="1">
      <c r="A67" s="157"/>
      <c r="B67" s="102" t="s">
        <v>402</v>
      </c>
      <c r="C67" s="102"/>
      <c r="D67" s="61"/>
      <c r="E67" s="102"/>
      <c r="F67" s="102"/>
      <c r="G67" s="102"/>
      <c r="H67" s="102"/>
      <c r="I67" s="102"/>
      <c r="J67" s="62"/>
      <c r="K67" s="58"/>
    </row>
    <row r="68" spans="1:11" ht="11.25" customHeight="1">
      <c r="A68" s="62"/>
      <c r="B68" s="62"/>
      <c r="C68" s="62"/>
      <c r="D68" s="135"/>
      <c r="E68" s="62"/>
      <c r="F68" s="64"/>
      <c r="G68" s="64"/>
      <c r="H68" s="62"/>
      <c r="I68" s="62"/>
      <c r="J68" s="62"/>
    </row>
    <row r="69" spans="1:11" ht="11.25" customHeight="1">
      <c r="A69" s="62"/>
      <c r="B69" s="62"/>
      <c r="C69" s="62"/>
      <c r="D69" s="135"/>
      <c r="E69" s="62"/>
      <c r="F69" s="64"/>
      <c r="G69" s="64"/>
      <c r="H69" s="62"/>
      <c r="I69" s="62"/>
      <c r="J69" s="62"/>
    </row>
    <row r="70" spans="1:11" ht="11.25" customHeight="1">
      <c r="A70" s="62"/>
      <c r="B70" s="62"/>
      <c r="C70" s="62"/>
      <c r="D70" s="135"/>
      <c r="E70" s="62"/>
      <c r="F70" s="64"/>
      <c r="G70" s="64"/>
      <c r="H70" s="62"/>
      <c r="I70" s="62"/>
      <c r="J70" s="62"/>
    </row>
    <row r="71" spans="1:11" ht="11.25" customHeight="1">
      <c r="A71" s="62"/>
      <c r="B71" s="62"/>
      <c r="C71" s="62"/>
      <c r="D71" s="135"/>
      <c r="E71" s="62"/>
      <c r="F71" s="64"/>
      <c r="G71" s="64"/>
      <c r="H71" s="62"/>
      <c r="I71" s="62"/>
      <c r="J71" s="62"/>
    </row>
    <row r="72" spans="1:11" ht="11.25" customHeight="1">
      <c r="A72" s="62"/>
      <c r="B72" s="62"/>
      <c r="C72" s="62"/>
      <c r="D72" s="135"/>
      <c r="E72" s="62"/>
      <c r="F72" s="64"/>
      <c r="G72" s="64"/>
      <c r="H72" s="62"/>
      <c r="I72" s="62"/>
      <c r="J72" s="62"/>
    </row>
    <row r="73" spans="1:11" ht="11.25" customHeight="1">
      <c r="A73" s="62"/>
      <c r="B73" s="62"/>
      <c r="C73" s="62"/>
      <c r="D73" s="135"/>
      <c r="E73" s="62"/>
      <c r="F73" s="64"/>
      <c r="G73" s="64"/>
      <c r="H73" s="62"/>
      <c r="I73" s="62"/>
      <c r="J73" s="62"/>
    </row>
  </sheetData>
  <mergeCells count="8">
    <mergeCell ref="A54:A58"/>
    <mergeCell ref="A59:A67"/>
    <mergeCell ref="E11:J11"/>
    <mergeCell ref="A26:A27"/>
    <mergeCell ref="A28:A33"/>
    <mergeCell ref="A34:A40"/>
    <mergeCell ref="A41:A47"/>
    <mergeCell ref="A48:A53"/>
  </mergeCells>
  <phoneticPr fontId="3" type="noConversion"/>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2:K73"/>
  <sheetViews>
    <sheetView topLeftCell="A13" workbookViewId="0">
      <selection activeCell="E18" sqref="E18"/>
    </sheetView>
  </sheetViews>
  <sheetFormatPr defaultColWidth="9.125" defaultRowHeight="11.25" customHeight="1"/>
  <cols>
    <col min="1" max="3" width="9.125" style="45"/>
    <col min="4" max="4" width="30.375" style="45" customWidth="1"/>
    <col min="5" max="5" width="25" style="45" customWidth="1"/>
    <col min="6" max="7" width="25" style="53" customWidth="1"/>
    <col min="8" max="10" width="25" style="45" customWidth="1"/>
    <col min="11" max="11" width="52.125" style="45" customWidth="1"/>
    <col min="12" max="16384" width="9.125" style="45"/>
  </cols>
  <sheetData>
    <row r="2" spans="1:11" s="11" customFormat="1" ht="13.5">
      <c r="A2" s="10" t="s">
        <v>353</v>
      </c>
      <c r="B2" s="10"/>
      <c r="E2" s="21"/>
    </row>
    <row r="3" spans="1:11" s="59" customFormat="1" ht="11.25" customHeight="1">
      <c r="B3" s="59" t="s">
        <v>355</v>
      </c>
      <c r="C3" s="59" t="s">
        <v>354</v>
      </c>
      <c r="F3" s="53"/>
      <c r="G3" s="53"/>
    </row>
    <row r="4" spans="1:11" s="59" customFormat="1" ht="11.25" customHeight="1">
      <c r="B4" s="129" t="s">
        <v>658</v>
      </c>
      <c r="C4" s="129">
        <v>0</v>
      </c>
      <c r="F4" s="53"/>
      <c r="G4" s="53"/>
    </row>
    <row r="5" spans="1:11" s="59" customFormat="1" ht="11.25" customHeight="1">
      <c r="B5" s="68" t="s">
        <v>356</v>
      </c>
      <c r="C5" s="129">
        <v>5</v>
      </c>
      <c r="F5" s="53"/>
      <c r="G5" s="53"/>
    </row>
    <row r="6" spans="1:11" s="59" customFormat="1" ht="11.25" customHeight="1">
      <c r="B6" s="68" t="s">
        <v>357</v>
      </c>
      <c r="C6" s="129">
        <v>5</v>
      </c>
      <c r="F6" s="53"/>
      <c r="G6" s="53"/>
    </row>
    <row r="7" spans="1:11" s="59" customFormat="1" ht="11.25" customHeight="1">
      <c r="B7" s="68" t="s">
        <v>358</v>
      </c>
      <c r="C7" s="129">
        <v>1</v>
      </c>
      <c r="F7" s="53"/>
      <c r="G7" s="53"/>
    </row>
    <row r="8" spans="1:11" s="59" customFormat="1" ht="11.25" customHeight="1">
      <c r="B8" s="68" t="s">
        <v>359</v>
      </c>
      <c r="C8" s="129">
        <v>2</v>
      </c>
      <c r="F8" s="53"/>
      <c r="G8" s="53"/>
    </row>
    <row r="9" spans="1:11" s="59" customFormat="1" ht="11.25" customHeight="1">
      <c r="F9" s="53"/>
      <c r="G9" s="53"/>
    </row>
    <row r="10" spans="1:11" s="11" customFormat="1" ht="13.5">
      <c r="A10" s="10" t="s">
        <v>253</v>
      </c>
      <c r="B10" s="10"/>
      <c r="E10" s="21"/>
    </row>
    <row r="11" spans="1:11" ht="11.25" customHeight="1">
      <c r="E11" s="158" t="s">
        <v>294</v>
      </c>
      <c r="F11" s="158"/>
      <c r="G11" s="158"/>
      <c r="H11" s="158"/>
      <c r="I11" s="158"/>
      <c r="J11" s="158"/>
    </row>
    <row r="12" spans="1:11" ht="11.25" customHeight="1">
      <c r="C12" s="45" t="s">
        <v>243</v>
      </c>
      <c r="D12" s="45" t="s">
        <v>626</v>
      </c>
      <c r="E12" s="46" t="s">
        <v>203</v>
      </c>
      <c r="F12" s="45" t="s">
        <v>204</v>
      </c>
      <c r="G12" s="45" t="s">
        <v>210</v>
      </c>
      <c r="H12" s="45" t="s">
        <v>205</v>
      </c>
      <c r="I12" s="45" t="s">
        <v>206</v>
      </c>
      <c r="J12" s="45" t="s">
        <v>235</v>
      </c>
      <c r="K12" s="45" t="s">
        <v>360</v>
      </c>
    </row>
    <row r="13" spans="1:11" s="47" customFormat="1" ht="71.25" customHeight="1">
      <c r="C13" s="47" t="s">
        <v>207</v>
      </c>
      <c r="D13" s="48" t="s">
        <v>597</v>
      </c>
      <c r="E13" s="49" t="s">
        <v>577</v>
      </c>
      <c r="G13" s="49" t="s">
        <v>886</v>
      </c>
      <c r="H13" s="50" t="s">
        <v>334</v>
      </c>
      <c r="I13" s="48" t="s">
        <v>252</v>
      </c>
      <c r="J13" s="48" t="s">
        <v>363</v>
      </c>
      <c r="K13" s="57" t="s">
        <v>364</v>
      </c>
    </row>
    <row r="14" spans="1:11" s="47" customFormat="1" ht="71.25" customHeight="1">
      <c r="C14" s="47" t="s">
        <v>202</v>
      </c>
      <c r="D14" s="47" t="s">
        <v>598</v>
      </c>
      <c r="E14" s="49" t="s">
        <v>578</v>
      </c>
      <c r="G14" s="54" t="s">
        <v>885</v>
      </c>
      <c r="J14" s="47" t="s">
        <v>241</v>
      </c>
    </row>
    <row r="15" spans="1:11" s="47" customFormat="1" ht="71.25" customHeight="1">
      <c r="C15" s="47" t="s">
        <v>340</v>
      </c>
      <c r="D15" s="47" t="s">
        <v>365</v>
      </c>
      <c r="E15" s="49" t="s">
        <v>236</v>
      </c>
      <c r="G15" s="49" t="s">
        <v>341</v>
      </c>
      <c r="H15" s="52" t="s">
        <v>332</v>
      </c>
      <c r="J15" s="47" t="s">
        <v>240</v>
      </c>
      <c r="K15" s="47" t="s">
        <v>361</v>
      </c>
    </row>
    <row r="16" spans="1:11" s="47" customFormat="1" ht="71.25" customHeight="1">
      <c r="C16" s="47" t="s">
        <v>208</v>
      </c>
      <c r="D16" s="47" t="s">
        <v>296</v>
      </c>
      <c r="E16" s="49" t="s">
        <v>293</v>
      </c>
      <c r="G16" s="49" t="s">
        <v>373</v>
      </c>
      <c r="H16" s="47" t="s">
        <v>251</v>
      </c>
      <c r="I16" s="47" t="s">
        <v>237</v>
      </c>
      <c r="J16" s="47" t="s">
        <v>238</v>
      </c>
      <c r="K16" s="47" t="s">
        <v>362</v>
      </c>
    </row>
    <row r="17" spans="1:11" s="47" customFormat="1" ht="71.25" customHeight="1">
      <c r="C17" s="47" t="s">
        <v>209</v>
      </c>
      <c r="D17" s="48" t="s">
        <v>754</v>
      </c>
      <c r="E17" s="49"/>
      <c r="F17" s="49" t="s">
        <v>465</v>
      </c>
      <c r="G17" s="49" t="s">
        <v>302</v>
      </c>
      <c r="J17" s="47" t="s">
        <v>239</v>
      </c>
    </row>
    <row r="18" spans="1:11" s="47" customFormat="1" ht="71.25" customHeight="1">
      <c r="C18" s="47" t="s">
        <v>211</v>
      </c>
      <c r="D18" s="48" t="s">
        <v>753</v>
      </c>
      <c r="E18" s="49"/>
      <c r="F18" s="49" t="s">
        <v>464</v>
      </c>
      <c r="G18" s="55"/>
      <c r="I18" s="48" t="s">
        <v>393</v>
      </c>
      <c r="J18" s="47" t="s">
        <v>242</v>
      </c>
    </row>
    <row r="19" spans="1:11" s="47" customFormat="1" ht="71.25" customHeight="1">
      <c r="C19" s="47" t="s">
        <v>244</v>
      </c>
      <c r="D19" s="48" t="s">
        <v>295</v>
      </c>
      <c r="E19" s="49" t="s">
        <v>246</v>
      </c>
      <c r="F19" s="49" t="s">
        <v>248</v>
      </c>
      <c r="G19" s="49" t="s">
        <v>247</v>
      </c>
      <c r="I19" s="48"/>
      <c r="J19" s="47" t="s">
        <v>245</v>
      </c>
    </row>
    <row r="23" spans="1:11" s="11" customFormat="1" ht="13.5">
      <c r="A23" s="10" t="s">
        <v>283</v>
      </c>
      <c r="B23" s="10"/>
      <c r="E23" s="21"/>
    </row>
    <row r="25" spans="1:11" ht="11.25" customHeight="1">
      <c r="A25" s="45" t="s">
        <v>243</v>
      </c>
      <c r="B25" s="45" t="s">
        <v>254</v>
      </c>
      <c r="C25" s="45" t="s">
        <v>284</v>
      </c>
      <c r="D25" s="45" t="s">
        <v>254</v>
      </c>
      <c r="E25" s="46" t="s">
        <v>203</v>
      </c>
      <c r="F25" s="45" t="s">
        <v>204</v>
      </c>
      <c r="G25" s="45" t="s">
        <v>210</v>
      </c>
      <c r="H25" s="45" t="s">
        <v>205</v>
      </c>
      <c r="I25" s="45" t="s">
        <v>206</v>
      </c>
      <c r="J25" s="45" t="s">
        <v>285</v>
      </c>
    </row>
    <row r="26" spans="1:11" ht="60" customHeight="1">
      <c r="A26" s="159" t="s">
        <v>255</v>
      </c>
      <c r="B26" s="60" t="s">
        <v>291</v>
      </c>
      <c r="C26" s="60">
        <v>1.5</v>
      </c>
      <c r="D26" s="61" t="s">
        <v>380</v>
      </c>
      <c r="E26" s="60" t="s">
        <v>369</v>
      </c>
      <c r="F26" s="60"/>
      <c r="G26" s="60" t="s">
        <v>379</v>
      </c>
      <c r="H26" s="60"/>
      <c r="I26" s="60"/>
      <c r="J26" s="62"/>
    </row>
    <row r="27" spans="1:11" ht="62.25" customHeight="1">
      <c r="A27" s="159"/>
      <c r="B27" s="60" t="s">
        <v>290</v>
      </c>
      <c r="C27" s="60">
        <v>2</v>
      </c>
      <c r="D27" s="61" t="s">
        <v>424</v>
      </c>
      <c r="E27" s="60" t="s">
        <v>367</v>
      </c>
      <c r="F27" s="60" t="s">
        <v>368</v>
      </c>
      <c r="G27" s="63" t="s">
        <v>369</v>
      </c>
      <c r="H27" s="60"/>
      <c r="I27" s="60"/>
      <c r="J27" s="63"/>
    </row>
    <row r="28" spans="1:11" ht="45" customHeight="1">
      <c r="A28" s="159" t="s">
        <v>289</v>
      </c>
      <c r="B28" s="60" t="s">
        <v>300</v>
      </c>
      <c r="C28" s="60">
        <v>1</v>
      </c>
      <c r="D28" s="61" t="s">
        <v>287</v>
      </c>
      <c r="E28" s="60" t="s">
        <v>288</v>
      </c>
      <c r="F28" s="60"/>
      <c r="G28" s="60"/>
      <c r="H28" s="60"/>
      <c r="I28" s="60"/>
      <c r="J28" s="62"/>
      <c r="K28" s="58"/>
    </row>
    <row r="29" spans="1:11" ht="45" customHeight="1">
      <c r="A29" s="159"/>
      <c r="B29" s="60" t="s">
        <v>303</v>
      </c>
      <c r="C29" s="60">
        <v>2</v>
      </c>
      <c r="D29" s="61" t="s">
        <v>346</v>
      </c>
      <c r="E29" s="60" t="s">
        <v>286</v>
      </c>
      <c r="F29" s="60"/>
      <c r="G29" s="60" t="s">
        <v>288</v>
      </c>
      <c r="H29" s="60"/>
      <c r="I29" s="60"/>
      <c r="J29" s="62"/>
      <c r="K29" s="58"/>
    </row>
    <row r="30" spans="1:11" ht="45" customHeight="1">
      <c r="A30" s="159"/>
      <c r="B30" s="60" t="s">
        <v>304</v>
      </c>
      <c r="C30" s="60">
        <v>2</v>
      </c>
      <c r="D30" s="61" t="s">
        <v>345</v>
      </c>
      <c r="E30" s="60" t="s">
        <v>297</v>
      </c>
      <c r="F30" s="60"/>
      <c r="G30" s="60"/>
      <c r="H30" s="60"/>
      <c r="I30" s="60" t="s">
        <v>288</v>
      </c>
      <c r="J30" s="62"/>
      <c r="K30" s="58"/>
    </row>
    <row r="31" spans="1:11" ht="45" customHeight="1">
      <c r="A31" s="159"/>
      <c r="B31" s="60" t="s">
        <v>301</v>
      </c>
      <c r="C31" s="60">
        <v>2.5</v>
      </c>
      <c r="D31" s="61" t="s">
        <v>306</v>
      </c>
      <c r="E31" s="60" t="s">
        <v>305</v>
      </c>
      <c r="F31" s="60"/>
      <c r="G31" s="60" t="s">
        <v>343</v>
      </c>
      <c r="H31" s="60"/>
      <c r="I31" s="60"/>
      <c r="J31" s="62"/>
      <c r="K31" s="58"/>
    </row>
    <row r="32" spans="1:11" ht="64.5" customHeight="1">
      <c r="A32" s="159"/>
      <c r="B32" s="60" t="s">
        <v>299</v>
      </c>
      <c r="C32" s="60">
        <v>3.5</v>
      </c>
      <c r="D32" s="61" t="s">
        <v>308</v>
      </c>
      <c r="E32" s="60"/>
      <c r="F32" s="60"/>
      <c r="G32" s="60" t="s">
        <v>307</v>
      </c>
      <c r="H32" s="60" t="s">
        <v>288</v>
      </c>
      <c r="I32" s="60" t="s">
        <v>305</v>
      </c>
      <c r="J32" s="62"/>
      <c r="K32" s="58"/>
    </row>
    <row r="33" spans="1:11" ht="105.75" customHeight="1">
      <c r="A33" s="159"/>
      <c r="B33" s="60" t="s">
        <v>298</v>
      </c>
      <c r="C33" s="60">
        <v>3</v>
      </c>
      <c r="D33" s="61" t="s">
        <v>668</v>
      </c>
      <c r="E33" s="60" t="s">
        <v>305</v>
      </c>
      <c r="F33" s="60"/>
      <c r="G33" s="60" t="s">
        <v>286</v>
      </c>
      <c r="H33" s="60"/>
      <c r="I33" s="60"/>
      <c r="J33" s="63"/>
      <c r="K33" s="58"/>
    </row>
    <row r="34" spans="1:11" ht="30" customHeight="1">
      <c r="A34" s="159" t="s">
        <v>309</v>
      </c>
      <c r="B34" s="60" t="s">
        <v>310</v>
      </c>
      <c r="C34" s="60">
        <v>1</v>
      </c>
      <c r="D34" s="61" t="s">
        <v>378</v>
      </c>
      <c r="E34" s="60" t="s">
        <v>288</v>
      </c>
      <c r="F34" s="60"/>
      <c r="G34" s="64"/>
      <c r="H34" s="60"/>
      <c r="I34" s="60"/>
      <c r="J34" s="62"/>
      <c r="K34" s="58"/>
    </row>
    <row r="35" spans="1:11" ht="30" customHeight="1">
      <c r="A35" s="159"/>
      <c r="B35" s="60" t="s">
        <v>311</v>
      </c>
      <c r="C35" s="60">
        <v>1</v>
      </c>
      <c r="D35" s="61" t="s">
        <v>347</v>
      </c>
      <c r="E35" s="60"/>
      <c r="F35" s="60"/>
      <c r="G35" s="60"/>
      <c r="H35" s="60" t="s">
        <v>333</v>
      </c>
      <c r="I35" s="60"/>
      <c r="J35" s="62"/>
      <c r="K35" s="58"/>
    </row>
    <row r="36" spans="1:11" ht="30" customHeight="1">
      <c r="A36" s="159"/>
      <c r="B36" s="60" t="s">
        <v>329</v>
      </c>
      <c r="C36" s="60">
        <v>2</v>
      </c>
      <c r="D36" s="61" t="s">
        <v>348</v>
      </c>
      <c r="E36" s="60"/>
      <c r="F36" s="60"/>
      <c r="G36" s="60" t="s">
        <v>338</v>
      </c>
      <c r="H36" s="60" t="s">
        <v>333</v>
      </c>
      <c r="I36" s="60"/>
      <c r="J36" s="62"/>
      <c r="K36" s="58"/>
    </row>
    <row r="37" spans="1:11" ht="53.25" customHeight="1">
      <c r="A37" s="159"/>
      <c r="B37" s="60" t="s">
        <v>315</v>
      </c>
      <c r="C37" s="60">
        <v>2.5</v>
      </c>
      <c r="D37" s="61" t="s">
        <v>349</v>
      </c>
      <c r="E37" s="60" t="s">
        <v>352</v>
      </c>
      <c r="F37" s="60"/>
      <c r="G37" s="60"/>
      <c r="H37" s="60"/>
      <c r="I37" s="60"/>
      <c r="J37" s="62"/>
      <c r="K37" s="58"/>
    </row>
    <row r="38" spans="1:11" ht="36" customHeight="1">
      <c r="A38" s="159"/>
      <c r="B38" s="60" t="s">
        <v>317</v>
      </c>
      <c r="C38" s="60">
        <v>2</v>
      </c>
      <c r="D38" s="61" t="s">
        <v>430</v>
      </c>
      <c r="E38" s="60" t="s">
        <v>429</v>
      </c>
      <c r="F38" s="60"/>
      <c r="G38" s="60" t="s">
        <v>337</v>
      </c>
      <c r="H38" s="60"/>
      <c r="I38" s="60"/>
      <c r="J38" s="60" t="s">
        <v>350</v>
      </c>
      <c r="K38" s="58"/>
    </row>
    <row r="39" spans="1:11" ht="54.75" customHeight="1">
      <c r="A39" s="159"/>
      <c r="B39" s="60" t="s">
        <v>316</v>
      </c>
      <c r="C39" s="60">
        <v>3.5</v>
      </c>
      <c r="D39" s="61" t="s">
        <v>428</v>
      </c>
      <c r="E39" s="60" t="s">
        <v>342</v>
      </c>
      <c r="F39" s="60"/>
      <c r="G39" s="60" t="s">
        <v>336</v>
      </c>
      <c r="H39" s="60"/>
      <c r="I39" s="60"/>
      <c r="J39" s="62"/>
      <c r="K39" s="58"/>
    </row>
    <row r="40" spans="1:11" ht="38.25" customHeight="1">
      <c r="A40" s="159"/>
      <c r="B40" s="60" t="s">
        <v>312</v>
      </c>
      <c r="C40" s="60">
        <v>3</v>
      </c>
      <c r="D40" s="61" t="s">
        <v>431</v>
      </c>
      <c r="E40" s="60" t="s">
        <v>339</v>
      </c>
      <c r="F40" s="60"/>
      <c r="G40" s="60" t="s">
        <v>336</v>
      </c>
      <c r="H40" s="60" t="s">
        <v>338</v>
      </c>
      <c r="I40" s="60"/>
      <c r="J40" s="63"/>
      <c r="K40" s="58"/>
    </row>
    <row r="41" spans="1:11" ht="30" customHeight="1">
      <c r="A41" s="155" t="s">
        <v>314</v>
      </c>
      <c r="B41" s="60" t="s">
        <v>319</v>
      </c>
      <c r="C41" s="60">
        <v>1</v>
      </c>
      <c r="D41" s="61" t="s">
        <v>375</v>
      </c>
      <c r="E41" s="60" t="s">
        <v>368</v>
      </c>
      <c r="F41" s="60"/>
      <c r="G41" s="64"/>
      <c r="H41" s="60"/>
      <c r="I41" s="60"/>
      <c r="J41" s="62"/>
      <c r="K41" s="58"/>
    </row>
    <row r="42" spans="1:11" ht="30" customHeight="1">
      <c r="A42" s="156"/>
      <c r="B42" s="60" t="s">
        <v>328</v>
      </c>
      <c r="C42" s="60">
        <v>2</v>
      </c>
      <c r="D42" s="61" t="s">
        <v>376</v>
      </c>
      <c r="E42" s="60" t="s">
        <v>370</v>
      </c>
      <c r="F42" s="60"/>
      <c r="G42" s="60"/>
      <c r="H42" s="60"/>
      <c r="I42" s="60"/>
      <c r="J42" s="62"/>
      <c r="K42" s="58"/>
    </row>
    <row r="43" spans="1:11" s="59" customFormat="1" ht="66" customHeight="1">
      <c r="A43" s="156"/>
      <c r="B43" s="60" t="s">
        <v>351</v>
      </c>
      <c r="C43" s="60">
        <v>2</v>
      </c>
      <c r="D43" s="61" t="s">
        <v>403</v>
      </c>
      <c r="E43" s="60" t="s">
        <v>336</v>
      </c>
      <c r="F43" s="60"/>
      <c r="G43" s="60" t="s">
        <v>344</v>
      </c>
      <c r="H43" s="60"/>
      <c r="I43" s="60"/>
      <c r="J43" s="62"/>
      <c r="K43" s="58"/>
    </row>
    <row r="44" spans="1:11" ht="54.75" customHeight="1">
      <c r="A44" s="156"/>
      <c r="B44" s="60" t="s">
        <v>313</v>
      </c>
      <c r="C44" s="60">
        <v>2.5</v>
      </c>
      <c r="D44" s="61" t="s">
        <v>374</v>
      </c>
      <c r="E44" s="60" t="s">
        <v>426</v>
      </c>
      <c r="F44" s="60"/>
      <c r="G44" s="66"/>
      <c r="H44" s="60"/>
      <c r="I44" s="60"/>
      <c r="J44" s="62"/>
      <c r="K44" s="58"/>
    </row>
    <row r="45" spans="1:11" ht="52.5" customHeight="1">
      <c r="A45" s="156"/>
      <c r="B45" s="60" t="s">
        <v>321</v>
      </c>
      <c r="C45" s="60">
        <v>2</v>
      </c>
      <c r="D45" s="61" t="s">
        <v>406</v>
      </c>
      <c r="E45" s="60" t="s">
        <v>425</v>
      </c>
      <c r="F45" s="60"/>
      <c r="G45" s="60" t="s">
        <v>337</v>
      </c>
      <c r="H45" s="60"/>
      <c r="I45" s="60" t="s">
        <v>344</v>
      </c>
      <c r="J45" s="62"/>
      <c r="K45" s="58"/>
    </row>
    <row r="46" spans="1:11" ht="33.75" customHeight="1">
      <c r="A46" s="156"/>
      <c r="B46" s="60" t="s">
        <v>318</v>
      </c>
      <c r="C46" s="60">
        <v>3.5</v>
      </c>
      <c r="D46" s="61" t="s">
        <v>427</v>
      </c>
      <c r="E46" s="60"/>
      <c r="F46" s="60"/>
      <c r="G46" s="60"/>
      <c r="H46" s="60"/>
      <c r="I46" s="60"/>
      <c r="J46" s="62"/>
      <c r="K46" s="58"/>
    </row>
    <row r="47" spans="1:11" ht="46.5" customHeight="1">
      <c r="A47" s="157"/>
      <c r="B47" s="60" t="s">
        <v>320</v>
      </c>
      <c r="C47" s="60">
        <v>3</v>
      </c>
      <c r="D47" s="61" t="s">
        <v>377</v>
      </c>
      <c r="E47" s="60" t="s">
        <v>336</v>
      </c>
      <c r="F47" s="60"/>
      <c r="G47" s="60" t="s">
        <v>368</v>
      </c>
      <c r="H47" s="60"/>
      <c r="I47" s="60" t="s">
        <v>372</v>
      </c>
      <c r="J47" s="62"/>
      <c r="K47" s="58"/>
    </row>
    <row r="48" spans="1:11" ht="30" customHeight="1">
      <c r="A48" s="155" t="s">
        <v>322</v>
      </c>
      <c r="B48" s="60" t="s">
        <v>324</v>
      </c>
      <c r="C48" s="60">
        <v>1</v>
      </c>
      <c r="D48" s="61" t="s">
        <v>382</v>
      </c>
      <c r="E48" s="60"/>
      <c r="F48" s="60" t="s">
        <v>368</v>
      </c>
      <c r="G48" s="60"/>
      <c r="H48" s="60"/>
      <c r="I48" s="60"/>
      <c r="J48" s="63"/>
      <c r="K48" s="58"/>
    </row>
    <row r="49" spans="1:11" ht="42.75" customHeight="1">
      <c r="A49" s="156"/>
      <c r="B49" s="60" t="s">
        <v>327</v>
      </c>
      <c r="C49" s="60">
        <v>2</v>
      </c>
      <c r="D49" s="61" t="s">
        <v>383</v>
      </c>
      <c r="E49" s="60"/>
      <c r="F49" s="60" t="s">
        <v>381</v>
      </c>
      <c r="G49" s="64"/>
      <c r="H49" s="60"/>
      <c r="I49" s="60"/>
      <c r="J49" s="62"/>
      <c r="K49" s="58"/>
    </row>
    <row r="50" spans="1:11" ht="35.25" customHeight="1">
      <c r="A50" s="156"/>
      <c r="B50" s="60" t="s">
        <v>331</v>
      </c>
      <c r="C50" s="60">
        <v>2</v>
      </c>
      <c r="D50" s="61" t="s">
        <v>384</v>
      </c>
      <c r="E50" s="60"/>
      <c r="F50" s="60" t="s">
        <v>335</v>
      </c>
      <c r="G50" s="60"/>
      <c r="H50" s="60"/>
      <c r="I50" s="60"/>
      <c r="J50" s="62"/>
      <c r="K50" s="58"/>
    </row>
    <row r="51" spans="1:11" ht="30" customHeight="1">
      <c r="A51" s="156"/>
      <c r="B51" s="60" t="s">
        <v>395</v>
      </c>
      <c r="C51" s="60">
        <v>2</v>
      </c>
      <c r="D51" s="61"/>
      <c r="E51" s="60"/>
      <c r="F51" s="60"/>
      <c r="G51" s="60"/>
      <c r="H51" s="60"/>
      <c r="I51" s="60"/>
      <c r="J51" s="62"/>
      <c r="K51" s="58"/>
    </row>
    <row r="52" spans="1:11" ht="73.5" customHeight="1">
      <c r="A52" s="156"/>
      <c r="B52" s="60" t="s">
        <v>385</v>
      </c>
      <c r="C52" s="60">
        <v>3</v>
      </c>
      <c r="D52" s="61" t="s">
        <v>386</v>
      </c>
      <c r="E52" s="60"/>
      <c r="F52" s="60" t="s">
        <v>366</v>
      </c>
      <c r="G52" s="60"/>
      <c r="H52" s="60"/>
      <c r="I52" s="60" t="s">
        <v>379</v>
      </c>
      <c r="J52" s="62"/>
      <c r="K52" s="58"/>
    </row>
    <row r="53" spans="1:11" ht="76.5" customHeight="1">
      <c r="A53" s="157"/>
      <c r="B53" s="60" t="s">
        <v>326</v>
      </c>
      <c r="C53" s="60">
        <v>3.5</v>
      </c>
      <c r="D53" s="61" t="s">
        <v>371</v>
      </c>
      <c r="E53" s="60"/>
      <c r="F53" s="60" t="s">
        <v>366</v>
      </c>
      <c r="G53" s="60" t="s">
        <v>370</v>
      </c>
      <c r="H53" s="60"/>
      <c r="I53" s="60"/>
      <c r="J53" s="62"/>
      <c r="K53" s="58"/>
    </row>
    <row r="54" spans="1:11" ht="30" customHeight="1">
      <c r="A54" s="155" t="s">
        <v>323</v>
      </c>
      <c r="B54" s="60" t="s">
        <v>325</v>
      </c>
      <c r="C54" s="60">
        <v>1</v>
      </c>
      <c r="D54" s="61" t="s">
        <v>387</v>
      </c>
      <c r="E54" s="60"/>
      <c r="F54" s="60" t="s">
        <v>388</v>
      </c>
      <c r="G54" s="60"/>
      <c r="H54" s="60"/>
      <c r="I54" s="60"/>
      <c r="J54" s="63"/>
      <c r="K54" s="58"/>
    </row>
    <row r="55" spans="1:11" ht="43.5" customHeight="1">
      <c r="A55" s="156"/>
      <c r="B55" s="60" t="s">
        <v>330</v>
      </c>
      <c r="C55" s="60">
        <v>2</v>
      </c>
      <c r="D55" s="61" t="s">
        <v>390</v>
      </c>
      <c r="E55" s="60"/>
      <c r="F55" s="60" t="s">
        <v>389</v>
      </c>
      <c r="G55" s="64"/>
      <c r="H55" s="60"/>
      <c r="I55" s="60"/>
      <c r="J55" s="62"/>
      <c r="K55" s="58"/>
    </row>
    <row r="56" spans="1:11" ht="30" customHeight="1">
      <c r="A56" s="156"/>
      <c r="B56" s="60" t="s">
        <v>395</v>
      </c>
      <c r="C56" s="60">
        <v>2</v>
      </c>
      <c r="D56" s="61"/>
      <c r="E56" s="60"/>
      <c r="F56" s="60"/>
      <c r="G56" s="60"/>
      <c r="H56" s="60"/>
      <c r="I56" s="60"/>
      <c r="J56" s="62"/>
      <c r="K56" s="58"/>
    </row>
    <row r="57" spans="1:11" ht="63" customHeight="1">
      <c r="A57" s="156"/>
      <c r="B57" s="66" t="s">
        <v>392</v>
      </c>
      <c r="C57" s="60">
        <v>3</v>
      </c>
      <c r="D57" s="61" t="s">
        <v>394</v>
      </c>
      <c r="E57" s="60"/>
      <c r="F57" s="60" t="s">
        <v>432</v>
      </c>
      <c r="G57" s="60" t="s">
        <v>388</v>
      </c>
      <c r="H57" s="60"/>
      <c r="I57" s="60"/>
      <c r="J57" s="62"/>
      <c r="K57" s="58"/>
    </row>
    <row r="58" spans="1:11" ht="70.5" customHeight="1">
      <c r="A58" s="157"/>
      <c r="B58" s="63" t="s">
        <v>391</v>
      </c>
      <c r="C58" s="60">
        <v>3.5</v>
      </c>
      <c r="D58" s="61" t="s">
        <v>486</v>
      </c>
      <c r="E58" s="60"/>
      <c r="F58" s="66" t="s">
        <v>485</v>
      </c>
      <c r="G58" s="60"/>
      <c r="H58" s="60"/>
      <c r="I58" s="60" t="s">
        <v>379</v>
      </c>
      <c r="J58" s="62"/>
      <c r="K58" s="58"/>
    </row>
    <row r="59" spans="1:11" s="67" customFormat="1" ht="30" customHeight="1">
      <c r="A59" s="156"/>
      <c r="B59" s="66" t="s">
        <v>397</v>
      </c>
      <c r="C59" s="66">
        <v>1</v>
      </c>
      <c r="D59" s="61"/>
      <c r="E59" s="66"/>
      <c r="F59" s="66"/>
      <c r="G59" s="66"/>
      <c r="H59" s="66"/>
      <c r="I59" s="66"/>
      <c r="J59" s="62"/>
      <c r="K59" s="58"/>
    </row>
    <row r="60" spans="1:11" s="67" customFormat="1" ht="30" customHeight="1">
      <c r="A60" s="156"/>
      <c r="B60" s="66" t="s">
        <v>398</v>
      </c>
      <c r="C60" s="66">
        <v>2</v>
      </c>
      <c r="D60" s="61"/>
      <c r="E60" s="66"/>
      <c r="F60" s="66"/>
      <c r="G60" s="66"/>
      <c r="H60" s="66"/>
      <c r="I60" s="66"/>
      <c r="J60" s="62"/>
      <c r="K60" s="58"/>
    </row>
    <row r="61" spans="1:11" s="67" customFormat="1" ht="30" customHeight="1">
      <c r="A61" s="156"/>
      <c r="B61" s="66" t="s">
        <v>400</v>
      </c>
      <c r="C61" s="66">
        <v>2</v>
      </c>
      <c r="D61" s="61"/>
      <c r="E61" s="66"/>
      <c r="F61" s="66"/>
      <c r="G61" s="66"/>
      <c r="H61" s="66"/>
      <c r="I61" s="66"/>
      <c r="J61" s="62"/>
      <c r="K61" s="58"/>
    </row>
    <row r="62" spans="1:11" s="67" customFormat="1" ht="30" customHeight="1">
      <c r="A62" s="156"/>
      <c r="B62" s="66"/>
      <c r="C62" s="66"/>
      <c r="D62" s="61"/>
      <c r="E62" s="66"/>
      <c r="F62" s="66"/>
      <c r="G62" s="66"/>
      <c r="H62" s="66"/>
      <c r="I62" s="66"/>
      <c r="J62" s="62"/>
      <c r="K62" s="58"/>
    </row>
    <row r="63" spans="1:11" s="67" customFormat="1" ht="30" customHeight="1">
      <c r="A63" s="156"/>
      <c r="B63" s="66" t="s">
        <v>396</v>
      </c>
      <c r="C63" s="66">
        <v>2</v>
      </c>
      <c r="D63" s="61"/>
      <c r="E63" s="66"/>
      <c r="F63" s="66"/>
      <c r="G63" s="66"/>
      <c r="H63" s="66"/>
      <c r="I63" s="66"/>
      <c r="J63" s="62"/>
      <c r="K63" s="58"/>
    </row>
    <row r="64" spans="1:11" s="67" customFormat="1" ht="30" customHeight="1">
      <c r="A64" s="156"/>
      <c r="B64" s="66" t="s">
        <v>401</v>
      </c>
      <c r="C64" s="66">
        <v>2</v>
      </c>
      <c r="D64" s="61"/>
      <c r="E64" s="66"/>
      <c r="F64" s="66"/>
      <c r="G64" s="66"/>
      <c r="H64" s="66"/>
      <c r="I64" s="66"/>
      <c r="J64" s="62"/>
      <c r="K64" s="58"/>
    </row>
    <row r="65" spans="1:11" s="67" customFormat="1" ht="30" customHeight="1">
      <c r="A65" s="156"/>
      <c r="B65" s="66" t="s">
        <v>399</v>
      </c>
      <c r="C65" s="66">
        <v>3</v>
      </c>
      <c r="D65" s="61"/>
      <c r="E65" s="66"/>
      <c r="F65" s="66"/>
      <c r="G65" s="66"/>
      <c r="H65" s="66"/>
      <c r="I65" s="66"/>
      <c r="J65" s="62"/>
      <c r="K65" s="58"/>
    </row>
    <row r="66" spans="1:11" s="67" customFormat="1" ht="30" customHeight="1">
      <c r="A66" s="156"/>
      <c r="B66" s="66"/>
      <c r="C66" s="66"/>
      <c r="D66" s="61"/>
      <c r="E66" s="66"/>
      <c r="F66" s="66"/>
      <c r="G66" s="66"/>
      <c r="H66" s="66"/>
      <c r="I66" s="66"/>
      <c r="J66" s="62"/>
      <c r="K66" s="58"/>
    </row>
    <row r="67" spans="1:11" s="67" customFormat="1" ht="45" customHeight="1">
      <c r="A67" s="157"/>
      <c r="B67" s="66" t="s">
        <v>402</v>
      </c>
      <c r="C67" s="66">
        <v>3</v>
      </c>
      <c r="D67" s="61"/>
      <c r="E67" s="66"/>
      <c r="F67" s="66"/>
      <c r="G67" s="66"/>
      <c r="H67" s="66"/>
      <c r="I67" s="66"/>
      <c r="J67" s="62"/>
      <c r="K67" s="58"/>
    </row>
    <row r="68" spans="1:11" ht="11.25" customHeight="1">
      <c r="A68" s="62"/>
      <c r="B68" s="62"/>
      <c r="C68" s="62"/>
      <c r="D68" s="62"/>
      <c r="E68" s="62"/>
      <c r="F68" s="64"/>
      <c r="G68" s="64"/>
      <c r="H68" s="62"/>
      <c r="I68" s="62"/>
      <c r="J68" s="62"/>
    </row>
    <row r="69" spans="1:11" ht="11.25" customHeight="1">
      <c r="A69" s="62"/>
      <c r="B69" s="62"/>
      <c r="C69" s="62"/>
      <c r="D69" s="62"/>
      <c r="E69" s="62"/>
      <c r="F69" s="64"/>
      <c r="G69" s="64"/>
      <c r="H69" s="62"/>
      <c r="I69" s="62"/>
      <c r="J69" s="62"/>
    </row>
    <row r="70" spans="1:11" ht="11.25" customHeight="1">
      <c r="A70" s="62"/>
      <c r="B70" s="62"/>
      <c r="C70" s="62"/>
      <c r="D70" s="62"/>
      <c r="E70" s="62"/>
      <c r="F70" s="64"/>
      <c r="G70" s="64"/>
      <c r="H70" s="62"/>
      <c r="I70" s="62"/>
      <c r="J70" s="62"/>
    </row>
    <row r="71" spans="1:11" ht="11.25" customHeight="1">
      <c r="A71" s="62"/>
      <c r="B71" s="62"/>
      <c r="C71" s="62"/>
      <c r="D71" s="62"/>
      <c r="E71" s="62"/>
      <c r="F71" s="64"/>
      <c r="G71" s="64"/>
      <c r="H71" s="62"/>
      <c r="I71" s="62"/>
      <c r="J71" s="62"/>
    </row>
    <row r="72" spans="1:11" ht="11.25" customHeight="1">
      <c r="A72" s="62"/>
      <c r="B72" s="62"/>
      <c r="C72" s="62"/>
      <c r="D72" s="62"/>
      <c r="E72" s="62"/>
      <c r="F72" s="64"/>
      <c r="G72" s="64"/>
      <c r="H72" s="62"/>
      <c r="I72" s="62"/>
      <c r="J72" s="62"/>
    </row>
    <row r="73" spans="1:11" ht="11.25" customHeight="1">
      <c r="A73" s="62"/>
      <c r="B73" s="62"/>
      <c r="C73" s="62"/>
      <c r="D73" s="62"/>
      <c r="E73" s="62"/>
      <c r="F73" s="64"/>
      <c r="G73" s="64"/>
      <c r="H73" s="62"/>
      <c r="I73" s="62"/>
      <c r="J73" s="62"/>
    </row>
  </sheetData>
  <mergeCells count="8">
    <mergeCell ref="A59:A67"/>
    <mergeCell ref="A54:A58"/>
    <mergeCell ref="A26:A27"/>
    <mergeCell ref="A28:A33"/>
    <mergeCell ref="E11:J11"/>
    <mergeCell ref="A34:A40"/>
    <mergeCell ref="A41:A47"/>
    <mergeCell ref="A48:A53"/>
  </mergeCells>
  <phoneticPr fontId="3"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
  <sheetViews>
    <sheetView topLeftCell="A61" workbookViewId="0">
      <selection activeCell="A66" sqref="A66:G69"/>
    </sheetView>
  </sheetViews>
  <sheetFormatPr defaultRowHeight="11.25"/>
  <cols>
    <col min="1" max="16384" width="9" style="56"/>
  </cols>
  <sheetData>
    <row r="1" spans="1:1" s="123" customFormat="1">
      <c r="A1" s="124" t="s">
        <v>793</v>
      </c>
    </row>
    <row r="21" spans="23:23">
      <c r="W21" s="111" t="s">
        <v>716</v>
      </c>
    </row>
    <row r="22" spans="23:23">
      <c r="W22" s="111" t="s">
        <v>717</v>
      </c>
    </row>
    <row r="23" spans="23:23">
      <c r="W23" s="111" t="s">
        <v>718</v>
      </c>
    </row>
    <row r="39" spans="1:8" s="123" customFormat="1">
      <c r="A39" s="124" t="s">
        <v>790</v>
      </c>
    </row>
    <row r="42" spans="1:8" s="126" customFormat="1">
      <c r="A42" s="125" t="s">
        <v>786</v>
      </c>
    </row>
    <row r="43" spans="1:8" ht="13.5" customHeight="1">
      <c r="B43" s="154" t="s">
        <v>769</v>
      </c>
      <c r="C43" s="122" t="s">
        <v>787</v>
      </c>
      <c r="D43" s="160" t="s">
        <v>781</v>
      </c>
      <c r="E43" s="160"/>
      <c r="F43" s="160"/>
      <c r="G43" s="160"/>
      <c r="H43" s="56" t="s">
        <v>874</v>
      </c>
    </row>
    <row r="44" spans="1:8">
      <c r="B44" s="154"/>
      <c r="C44" s="122" t="s">
        <v>788</v>
      </c>
      <c r="D44" s="160" t="s">
        <v>846</v>
      </c>
      <c r="E44" s="160"/>
      <c r="F44" s="160"/>
      <c r="G44" s="160"/>
      <c r="H44" s="56" t="s">
        <v>874</v>
      </c>
    </row>
    <row r="45" spans="1:8">
      <c r="B45" s="154" t="s">
        <v>780</v>
      </c>
      <c r="C45" s="154" t="s">
        <v>770</v>
      </c>
      <c r="D45" s="160" t="s">
        <v>847</v>
      </c>
      <c r="E45" s="160"/>
      <c r="F45" s="160"/>
      <c r="G45" s="160"/>
      <c r="H45" s="56" t="s">
        <v>876</v>
      </c>
    </row>
    <row r="46" spans="1:8">
      <c r="B46" s="154"/>
      <c r="C46" s="154"/>
      <c r="D46" s="160" t="s">
        <v>848</v>
      </c>
      <c r="E46" s="160"/>
      <c r="F46" s="160"/>
      <c r="G46" s="160"/>
      <c r="H46" s="56" t="s">
        <v>873</v>
      </c>
    </row>
    <row r="47" spans="1:8">
      <c r="B47" s="154"/>
      <c r="C47" s="121" t="s">
        <v>771</v>
      </c>
      <c r="D47" s="160" t="s">
        <v>849</v>
      </c>
      <c r="E47" s="160"/>
      <c r="F47" s="160"/>
      <c r="G47" s="160"/>
      <c r="H47" s="56" t="s">
        <v>875</v>
      </c>
    </row>
    <row r="48" spans="1:8" ht="13.5" customHeight="1">
      <c r="B48" s="154" t="s">
        <v>772</v>
      </c>
      <c r="C48" s="154"/>
      <c r="D48" s="160" t="s">
        <v>850</v>
      </c>
      <c r="E48" s="160"/>
      <c r="F48" s="160"/>
      <c r="G48" s="160"/>
      <c r="H48" s="56" t="s">
        <v>875</v>
      </c>
    </row>
    <row r="51" spans="1:3">
      <c r="B51" s="56" t="s">
        <v>789</v>
      </c>
    </row>
    <row r="53" spans="1:3" s="126" customFormat="1">
      <c r="A53" s="125" t="s">
        <v>791</v>
      </c>
    </row>
    <row r="54" spans="1:3">
      <c r="A54" s="56" t="s">
        <v>877</v>
      </c>
    </row>
    <row r="55" spans="1:3">
      <c r="A55" s="56" t="s">
        <v>878</v>
      </c>
    </row>
    <row r="56" spans="1:3">
      <c r="A56" s="111" t="s">
        <v>804</v>
      </c>
    </row>
    <row r="57" spans="1:3">
      <c r="B57" s="121" t="s">
        <v>773</v>
      </c>
      <c r="C57" s="56" t="s">
        <v>802</v>
      </c>
    </row>
    <row r="58" spans="1:3">
      <c r="B58" s="121" t="s">
        <v>774</v>
      </c>
      <c r="C58" s="56" t="s">
        <v>802</v>
      </c>
    </row>
    <row r="59" spans="1:3">
      <c r="B59" s="121" t="s">
        <v>775</v>
      </c>
      <c r="C59" s="56" t="s">
        <v>802</v>
      </c>
    </row>
    <row r="60" spans="1:3">
      <c r="B60" s="121" t="s">
        <v>776</v>
      </c>
      <c r="C60" s="56" t="s">
        <v>802</v>
      </c>
    </row>
    <row r="61" spans="1:3">
      <c r="B61" s="121" t="s">
        <v>777</v>
      </c>
      <c r="C61" s="56" t="s">
        <v>802</v>
      </c>
    </row>
    <row r="62" spans="1:3">
      <c r="B62" s="121" t="s">
        <v>778</v>
      </c>
      <c r="C62" s="56" t="s">
        <v>802</v>
      </c>
    </row>
    <row r="63" spans="1:3">
      <c r="B63" s="121" t="s">
        <v>779</v>
      </c>
      <c r="C63" s="56" t="s">
        <v>802</v>
      </c>
    </row>
    <row r="65" spans="1:6" s="126" customFormat="1">
      <c r="A65" s="125" t="s">
        <v>792</v>
      </c>
    </row>
    <row r="66" spans="1:6">
      <c r="A66" s="56" t="s">
        <v>910</v>
      </c>
    </row>
    <row r="67" spans="1:6">
      <c r="B67" s="56" t="s">
        <v>782</v>
      </c>
      <c r="C67" s="56" t="s">
        <v>784</v>
      </c>
    </row>
    <row r="68" spans="1:6">
      <c r="B68" s="56" t="s">
        <v>783</v>
      </c>
      <c r="C68" s="56" t="s">
        <v>785</v>
      </c>
    </row>
    <row r="70" spans="1:6" s="126" customFormat="1">
      <c r="A70" s="125" t="s">
        <v>803</v>
      </c>
      <c r="F70" s="126" t="s">
        <v>805</v>
      </c>
    </row>
    <row r="72" spans="1:6">
      <c r="B72" s="122" t="s">
        <v>794</v>
      </c>
      <c r="C72" s="127" t="s">
        <v>797</v>
      </c>
    </row>
    <row r="73" spans="1:6">
      <c r="B73" s="122" t="s">
        <v>795</v>
      </c>
      <c r="C73" s="127" t="s">
        <v>796</v>
      </c>
    </row>
    <row r="74" spans="1:6">
      <c r="B74" s="154" t="s">
        <v>798</v>
      </c>
      <c r="C74" s="127" t="s">
        <v>799</v>
      </c>
    </row>
    <row r="75" spans="1:6">
      <c r="B75" s="154"/>
      <c r="C75" s="56" t="s">
        <v>800</v>
      </c>
    </row>
    <row r="76" spans="1:6">
      <c r="B76" s="154" t="s">
        <v>801</v>
      </c>
      <c r="C76" s="56" t="s">
        <v>807</v>
      </c>
    </row>
    <row r="77" spans="1:6">
      <c r="B77" s="154"/>
      <c r="C77" s="56" t="s">
        <v>806</v>
      </c>
    </row>
    <row r="79" spans="1:6" s="126" customFormat="1">
      <c r="A79" s="125" t="s">
        <v>809</v>
      </c>
      <c r="F79" s="126" t="s">
        <v>805</v>
      </c>
    </row>
    <row r="81" spans="1:7">
      <c r="B81" s="56" t="s">
        <v>816</v>
      </c>
    </row>
    <row r="82" spans="1:7">
      <c r="C82" s="56" t="s">
        <v>810</v>
      </c>
    </row>
    <row r="83" spans="1:7">
      <c r="C83" s="128" t="s">
        <v>811</v>
      </c>
    </row>
    <row r="84" spans="1:7">
      <c r="C84" s="128" t="s">
        <v>812</v>
      </c>
    </row>
    <row r="85" spans="1:7">
      <c r="C85" s="128" t="s">
        <v>813</v>
      </c>
      <c r="G85" s="56" t="s">
        <v>879</v>
      </c>
    </row>
    <row r="86" spans="1:7">
      <c r="C86" s="128" t="s">
        <v>814</v>
      </c>
    </row>
    <row r="87" spans="1:7">
      <c r="C87" s="128" t="s">
        <v>815</v>
      </c>
    </row>
    <row r="88" spans="1:7">
      <c r="B88" s="56" t="s">
        <v>817</v>
      </c>
    </row>
    <row r="89" spans="1:7">
      <c r="C89" s="56" t="s">
        <v>818</v>
      </c>
    </row>
    <row r="91" spans="1:7" s="126" customFormat="1">
      <c r="A91" s="125" t="s">
        <v>880</v>
      </c>
      <c r="F91" s="126" t="s">
        <v>805</v>
      </c>
    </row>
    <row r="93" spans="1:7">
      <c r="B93" s="56" t="s">
        <v>881</v>
      </c>
    </row>
  </sheetData>
  <mergeCells count="12">
    <mergeCell ref="B74:B75"/>
    <mergeCell ref="B76:B77"/>
    <mergeCell ref="D43:G43"/>
    <mergeCell ref="D44:G44"/>
    <mergeCell ref="D45:G45"/>
    <mergeCell ref="D46:G46"/>
    <mergeCell ref="D47:G47"/>
    <mergeCell ref="D48:G48"/>
    <mergeCell ref="C45:C46"/>
    <mergeCell ref="B45:B47"/>
    <mergeCell ref="B48:C48"/>
    <mergeCell ref="B43:B44"/>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M61"/>
  <sheetViews>
    <sheetView tabSelected="1" topLeftCell="C47" zoomScale="90" zoomScaleNormal="90" workbookViewId="0">
      <selection activeCell="G62" sqref="G62"/>
    </sheetView>
  </sheetViews>
  <sheetFormatPr defaultRowHeight="11.25"/>
  <cols>
    <col min="1" max="4" width="9" style="56"/>
    <col min="5" max="5" width="88.125" style="56" customWidth="1"/>
    <col min="6" max="6" width="81.5" style="56" hidden="1" customWidth="1"/>
    <col min="7" max="7" width="52.5" style="56" customWidth="1"/>
    <col min="8" max="16384" width="9" style="56"/>
  </cols>
  <sheetData>
    <row r="3" spans="1:12" s="11" customFormat="1" ht="13.5">
      <c r="A3" s="10" t="s">
        <v>461</v>
      </c>
      <c r="B3" s="10"/>
      <c r="E3" s="21"/>
    </row>
    <row r="6" spans="1:12" ht="13.5">
      <c r="B6" t="s">
        <v>436</v>
      </c>
      <c r="C6" t="s">
        <v>437</v>
      </c>
      <c r="D6" t="s">
        <v>438</v>
      </c>
      <c r="E6"/>
      <c r="F6"/>
      <c r="G6" t="s">
        <v>439</v>
      </c>
      <c r="H6" t="s">
        <v>440</v>
      </c>
      <c r="I6" t="s">
        <v>441</v>
      </c>
      <c r="J6"/>
      <c r="K6"/>
      <c r="L6"/>
    </row>
    <row r="7" spans="1:12" ht="13.5">
      <c r="B7"/>
      <c r="C7" t="s">
        <v>442</v>
      </c>
      <c r="D7" t="s">
        <v>443</v>
      </c>
      <c r="E7"/>
      <c r="F7"/>
      <c r="G7"/>
      <c r="H7" t="s">
        <v>444</v>
      </c>
      <c r="I7" t="s">
        <v>445</v>
      </c>
      <c r="J7"/>
      <c r="K7"/>
      <c r="L7"/>
    </row>
    <row r="8" spans="1:12" ht="13.5">
      <c r="B8"/>
      <c r="C8" t="s">
        <v>446</v>
      </c>
      <c r="D8" t="s">
        <v>483</v>
      </c>
      <c r="E8"/>
      <c r="F8"/>
      <c r="G8"/>
      <c r="H8" t="s">
        <v>447</v>
      </c>
      <c r="I8" t="s">
        <v>448</v>
      </c>
      <c r="J8" t="s">
        <v>449</v>
      </c>
      <c r="K8"/>
      <c r="L8"/>
    </row>
    <row r="9" spans="1:12" ht="13.5">
      <c r="B9"/>
      <c r="C9" t="s">
        <v>450</v>
      </c>
      <c r="D9" s="161" t="s">
        <v>482</v>
      </c>
      <c r="E9" s="15"/>
      <c r="F9"/>
      <c r="G9"/>
      <c r="H9" t="s">
        <v>451</v>
      </c>
      <c r="I9" t="s">
        <v>448</v>
      </c>
      <c r="J9" t="s">
        <v>449</v>
      </c>
      <c r="K9"/>
      <c r="L9"/>
    </row>
    <row r="10" spans="1:12" ht="13.5">
      <c r="B10"/>
      <c r="C10" t="s">
        <v>452</v>
      </c>
      <c r="D10" s="161"/>
      <c r="E10" s="15"/>
      <c r="F10"/>
      <c r="G10"/>
      <c r="H10" t="s">
        <v>453</v>
      </c>
      <c r="I10" t="s">
        <v>448</v>
      </c>
      <c r="J10" t="s">
        <v>449</v>
      </c>
      <c r="K10"/>
      <c r="L10"/>
    </row>
    <row r="11" spans="1:12" ht="13.5">
      <c r="B11"/>
      <c r="C11" t="s">
        <v>454</v>
      </c>
      <c r="D11" s="161"/>
      <c r="E11" s="15"/>
      <c r="F11"/>
      <c r="G11"/>
      <c r="H11"/>
      <c r="I11"/>
      <c r="J11"/>
      <c r="K11"/>
      <c r="L11"/>
    </row>
    <row r="12" spans="1:12" ht="13.5">
      <c r="B12"/>
      <c r="C12" t="s">
        <v>455</v>
      </c>
      <c r="D12" t="s">
        <v>484</v>
      </c>
      <c r="E12"/>
      <c r="F12"/>
      <c r="G12"/>
      <c r="H12"/>
      <c r="I12"/>
      <c r="J12"/>
      <c r="K12"/>
      <c r="L12"/>
    </row>
    <row r="13" spans="1:12" ht="13.5">
      <c r="B13"/>
      <c r="C13" t="s">
        <v>456</v>
      </c>
      <c r="D13" t="s">
        <v>457</v>
      </c>
      <c r="E13"/>
      <c r="F13"/>
      <c r="G13"/>
      <c r="H13"/>
      <c r="I13"/>
      <c r="J13"/>
      <c r="K13"/>
      <c r="L13"/>
    </row>
    <row r="14" spans="1:12" ht="13.5">
      <c r="B14"/>
      <c r="C14" t="s">
        <v>458</v>
      </c>
      <c r="D14" t="s">
        <v>481</v>
      </c>
      <c r="E14"/>
      <c r="F14"/>
      <c r="G14"/>
      <c r="H14"/>
      <c r="I14"/>
      <c r="J14"/>
      <c r="K14"/>
      <c r="L14"/>
    </row>
    <row r="15" spans="1:12" ht="13.5">
      <c r="B15"/>
      <c r="C15" t="s">
        <v>459</v>
      </c>
      <c r="D15" t="s">
        <v>460</v>
      </c>
      <c r="E15"/>
      <c r="F15"/>
      <c r="G15"/>
      <c r="H15"/>
      <c r="I15"/>
      <c r="J15"/>
      <c r="K15"/>
      <c r="L15"/>
    </row>
    <row r="16" spans="1:12" ht="13.5">
      <c r="B16"/>
      <c r="C16"/>
      <c r="D16"/>
      <c r="E16"/>
      <c r="F16"/>
      <c r="G16"/>
      <c r="H16"/>
      <c r="I16"/>
      <c r="J16"/>
      <c r="K16"/>
      <c r="L16"/>
    </row>
    <row r="17" spans="1:13" ht="13.5">
      <c r="B17"/>
      <c r="C17"/>
      <c r="D17"/>
      <c r="E17"/>
      <c r="F17"/>
      <c r="G17"/>
      <c r="H17"/>
      <c r="I17"/>
      <c r="J17"/>
      <c r="K17"/>
      <c r="L17"/>
    </row>
    <row r="19" spans="1:13" s="11" customFormat="1" ht="13.5">
      <c r="A19" s="10" t="s">
        <v>462</v>
      </c>
      <c r="B19" s="10"/>
      <c r="E19" s="21"/>
    </row>
    <row r="22" spans="1:13">
      <c r="A22" s="154" t="s">
        <v>474</v>
      </c>
      <c r="B22" s="71" t="s">
        <v>470</v>
      </c>
      <c r="C22" s="56" t="s">
        <v>467</v>
      </c>
      <c r="H22" s="56" t="s">
        <v>647</v>
      </c>
      <c r="J22" s="56" t="s">
        <v>574</v>
      </c>
      <c r="M22" s="56" t="s">
        <v>469</v>
      </c>
    </row>
    <row r="23" spans="1:13">
      <c r="A23" s="154"/>
      <c r="B23" s="71" t="s">
        <v>599</v>
      </c>
      <c r="C23" s="56" t="s">
        <v>466</v>
      </c>
      <c r="H23" s="56" t="s">
        <v>648</v>
      </c>
      <c r="J23" s="56" t="s">
        <v>576</v>
      </c>
      <c r="M23" s="56" t="s">
        <v>468</v>
      </c>
    </row>
    <row r="24" spans="1:13">
      <c r="A24" s="154"/>
      <c r="B24" s="71" t="s">
        <v>471</v>
      </c>
      <c r="C24" s="56" t="s">
        <v>643</v>
      </c>
      <c r="H24" s="56" t="s">
        <v>649</v>
      </c>
      <c r="J24" s="56" t="s">
        <v>575</v>
      </c>
      <c r="M24" s="56" t="s">
        <v>472</v>
      </c>
    </row>
    <row r="25" spans="1:13">
      <c r="A25" s="154" t="s">
        <v>475</v>
      </c>
      <c r="B25" s="71" t="s">
        <v>476</v>
      </c>
      <c r="C25" s="56" t="s">
        <v>478</v>
      </c>
    </row>
    <row r="26" spans="1:13">
      <c r="A26" s="154"/>
      <c r="B26" s="71" t="s">
        <v>477</v>
      </c>
      <c r="C26" s="56" t="s">
        <v>479</v>
      </c>
    </row>
    <row r="27" spans="1:13">
      <c r="A27" s="154"/>
      <c r="B27" s="71"/>
    </row>
    <row r="28" spans="1:13">
      <c r="A28" s="154" t="s">
        <v>490</v>
      </c>
      <c r="B28" s="71" t="s">
        <v>491</v>
      </c>
    </row>
    <row r="29" spans="1:13">
      <c r="A29" s="154"/>
      <c r="B29" s="71" t="s">
        <v>492</v>
      </c>
    </row>
    <row r="30" spans="1:13">
      <c r="A30" s="154"/>
      <c r="B30" s="71" t="s">
        <v>493</v>
      </c>
    </row>
    <row r="39" spans="1:8" s="11" customFormat="1" ht="13.5">
      <c r="A39" s="10" t="s">
        <v>463</v>
      </c>
      <c r="B39" s="10"/>
      <c r="E39" s="21"/>
    </row>
    <row r="43" spans="1:8">
      <c r="D43" s="132" t="s">
        <v>916</v>
      </c>
      <c r="E43" s="132" t="s">
        <v>913</v>
      </c>
      <c r="F43" s="132" t="s">
        <v>917</v>
      </c>
      <c r="G43" s="132" t="s">
        <v>929</v>
      </c>
      <c r="H43" s="132"/>
    </row>
    <row r="44" spans="1:8" ht="50.25" customHeight="1">
      <c r="D44" s="154" t="s">
        <v>911</v>
      </c>
      <c r="E44" s="136" t="s">
        <v>922</v>
      </c>
      <c r="F44" s="136" t="s">
        <v>920</v>
      </c>
      <c r="G44" s="162" t="s">
        <v>939</v>
      </c>
    </row>
    <row r="45" spans="1:8" ht="41.25" customHeight="1">
      <c r="D45" s="154"/>
      <c r="E45" s="136" t="s">
        <v>921</v>
      </c>
      <c r="F45" s="127"/>
      <c r="G45" s="162"/>
    </row>
    <row r="46" spans="1:8" ht="41.25" customHeight="1">
      <c r="D46" s="154"/>
      <c r="E46" s="136" t="s">
        <v>926</v>
      </c>
      <c r="F46" s="127"/>
      <c r="G46" s="162"/>
    </row>
    <row r="47" spans="1:8" ht="41.25" customHeight="1">
      <c r="D47" s="154" t="s">
        <v>912</v>
      </c>
      <c r="E47" s="136" t="s">
        <v>925</v>
      </c>
      <c r="F47" s="127"/>
      <c r="G47" s="162"/>
    </row>
    <row r="48" spans="1:8" ht="41.25" customHeight="1">
      <c r="D48" s="154"/>
      <c r="E48" s="136" t="s">
        <v>928</v>
      </c>
      <c r="F48" s="127"/>
      <c r="G48" s="162"/>
    </row>
    <row r="49" spans="4:9" ht="41.25" customHeight="1">
      <c r="D49" s="154"/>
      <c r="E49" s="127" t="s">
        <v>927</v>
      </c>
      <c r="F49" s="127"/>
      <c r="G49" s="162"/>
    </row>
    <row r="50" spans="4:9" ht="63.75" customHeight="1">
      <c r="D50" s="154" t="s">
        <v>914</v>
      </c>
      <c r="E50" s="127" t="s">
        <v>936</v>
      </c>
      <c r="F50" s="127" t="s">
        <v>924</v>
      </c>
      <c r="G50" s="162" t="s">
        <v>938</v>
      </c>
    </row>
    <row r="51" spans="4:9" ht="41.25" customHeight="1">
      <c r="D51" s="154"/>
      <c r="E51" s="127" t="s">
        <v>923</v>
      </c>
      <c r="F51" s="127"/>
      <c r="G51" s="162" t="s">
        <v>934</v>
      </c>
    </row>
    <row r="52" spans="4:9" ht="46.5" customHeight="1">
      <c r="D52" s="154"/>
      <c r="E52" s="127" t="s">
        <v>935</v>
      </c>
      <c r="F52" s="127"/>
      <c r="G52" s="162" t="s">
        <v>937</v>
      </c>
    </row>
    <row r="53" spans="4:9" ht="51" customHeight="1">
      <c r="D53" s="154" t="s">
        <v>915</v>
      </c>
      <c r="E53" s="136" t="s">
        <v>930</v>
      </c>
      <c r="F53" s="127"/>
      <c r="G53" s="162" t="s">
        <v>933</v>
      </c>
      <c r="H53" s="132"/>
      <c r="I53" s="132"/>
    </row>
    <row r="54" spans="4:9" ht="41.25" customHeight="1">
      <c r="D54" s="154"/>
      <c r="E54" s="136" t="s">
        <v>918</v>
      </c>
      <c r="F54" s="127"/>
      <c r="G54" s="162" t="s">
        <v>931</v>
      </c>
      <c r="H54" s="132"/>
      <c r="I54" s="132"/>
    </row>
    <row r="55" spans="4:9" ht="41.25" customHeight="1">
      <c r="D55" s="154"/>
      <c r="E55" s="136" t="s">
        <v>919</v>
      </c>
      <c r="F55" s="127"/>
      <c r="G55" s="162" t="s">
        <v>932</v>
      </c>
      <c r="H55" s="132"/>
      <c r="I55" s="132"/>
    </row>
    <row r="56" spans="4:9">
      <c r="D56" s="132"/>
      <c r="G56" s="131"/>
    </row>
    <row r="57" spans="4:9">
      <c r="D57" s="132"/>
    </row>
    <row r="58" spans="4:9">
      <c r="D58" s="132"/>
    </row>
    <row r="59" spans="4:9">
      <c r="D59" s="132"/>
    </row>
    <row r="60" spans="4:9">
      <c r="D60" s="132"/>
    </row>
    <row r="61" spans="4:9">
      <c r="D61" s="132"/>
    </row>
  </sheetData>
  <mergeCells count="8">
    <mergeCell ref="D53:D55"/>
    <mergeCell ref="D47:D49"/>
    <mergeCell ref="D50:D52"/>
    <mergeCell ref="D9:D11"/>
    <mergeCell ref="A22:A24"/>
    <mergeCell ref="A25:A27"/>
    <mergeCell ref="A28:A30"/>
    <mergeCell ref="D44:D46"/>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E10:F14"/>
  <sheetViews>
    <sheetView workbookViewId="0">
      <selection activeCell="G21" sqref="G21"/>
    </sheetView>
  </sheetViews>
  <sheetFormatPr defaultRowHeight="13.5"/>
  <sheetData>
    <row r="10" spans="5:6">
      <c r="E10" t="s">
        <v>433</v>
      </c>
    </row>
    <row r="11" spans="5:6">
      <c r="E11" t="s">
        <v>434</v>
      </c>
    </row>
    <row r="12" spans="5:6">
      <c r="E12" t="s">
        <v>435</v>
      </c>
    </row>
    <row r="13" spans="5:6">
      <c r="E13" t="s">
        <v>473</v>
      </c>
    </row>
    <row r="14" spans="5:6">
      <c r="F14" t="s">
        <v>487</v>
      </c>
    </row>
  </sheetData>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B2:L49"/>
  <sheetViews>
    <sheetView workbookViewId="0">
      <selection activeCell="D18" sqref="D18"/>
    </sheetView>
  </sheetViews>
  <sheetFormatPr defaultRowHeight="11.25"/>
  <cols>
    <col min="1" max="2" width="9" style="56"/>
    <col min="3" max="5" width="9" style="82"/>
    <col min="6" max="16384" width="9" style="56"/>
  </cols>
  <sheetData>
    <row r="2" spans="2:12">
      <c r="C2" s="82" t="s">
        <v>540</v>
      </c>
      <c r="D2" s="82" t="s">
        <v>541</v>
      </c>
      <c r="E2" s="82" t="s">
        <v>542</v>
      </c>
    </row>
    <row r="3" spans="2:12">
      <c r="B3" s="88" t="s">
        <v>538</v>
      </c>
      <c r="C3" s="82">
        <f>4/5</f>
        <v>0.8</v>
      </c>
      <c r="D3" s="82">
        <f>2/3</f>
        <v>0.66666666666666663</v>
      </c>
      <c r="E3" s="82">
        <f>5/15</f>
        <v>0.33333333333333331</v>
      </c>
    </row>
    <row r="4" spans="2:12">
      <c r="B4" s="82"/>
    </row>
    <row r="5" spans="2:12">
      <c r="B5" s="82"/>
    </row>
    <row r="6" spans="2:12">
      <c r="B6" s="82"/>
    </row>
    <row r="7" spans="2:12">
      <c r="B7" s="82"/>
      <c r="C7" s="82" t="s">
        <v>543</v>
      </c>
      <c r="D7" s="82" t="s">
        <v>544</v>
      </c>
      <c r="E7" s="82" t="s">
        <v>545</v>
      </c>
      <c r="F7" s="71" t="s">
        <v>550</v>
      </c>
      <c r="G7" s="71" t="s">
        <v>551</v>
      </c>
      <c r="H7" s="71" t="s">
        <v>552</v>
      </c>
    </row>
    <row r="8" spans="2:12">
      <c r="B8" s="82" t="s">
        <v>546</v>
      </c>
      <c r="C8" s="82">
        <v>800</v>
      </c>
      <c r="D8" s="82">
        <v>120000</v>
      </c>
      <c r="E8" s="82">
        <v>1</v>
      </c>
      <c r="F8" s="71">
        <f>C8*D8</f>
        <v>96000000</v>
      </c>
      <c r="G8" s="92">
        <f>C8*D9*E9</f>
        <v>96000000</v>
      </c>
      <c r="H8" s="92"/>
    </row>
    <row r="9" spans="2:12">
      <c r="B9" s="82" t="s">
        <v>547</v>
      </c>
      <c r="C9" s="82">
        <v>8</v>
      </c>
      <c r="D9" s="82">
        <v>1200</v>
      </c>
      <c r="E9" s="82">
        <v>100</v>
      </c>
      <c r="F9" s="71">
        <f>C9*D9*E9^2/2</f>
        <v>48000000</v>
      </c>
      <c r="G9" s="92">
        <f>D8*C9*E9</f>
        <v>96000000</v>
      </c>
      <c r="H9" s="92"/>
    </row>
    <row r="10" spans="2:12">
      <c r="B10" s="92" t="s">
        <v>548</v>
      </c>
      <c r="C10" s="82">
        <v>1200</v>
      </c>
      <c r="D10" s="92">
        <v>80000</v>
      </c>
      <c r="E10" s="92">
        <f>E8</f>
        <v>1</v>
      </c>
      <c r="F10" s="71">
        <f>C10*D10</f>
        <v>96000000</v>
      </c>
      <c r="G10" s="71">
        <f>C10*D11*E11</f>
        <v>96000000</v>
      </c>
      <c r="H10" s="92">
        <f>C10*(D8+D9*E9)</f>
        <v>288000000</v>
      </c>
    </row>
    <row r="11" spans="2:12">
      <c r="B11" s="92" t="s">
        <v>549</v>
      </c>
      <c r="C11" s="82">
        <f>C10/E11</f>
        <v>12</v>
      </c>
      <c r="D11" s="82">
        <f>D10/E11</f>
        <v>800</v>
      </c>
      <c r="E11" s="82">
        <v>100</v>
      </c>
      <c r="F11" s="71">
        <f>C11*D11*E11^2/2</f>
        <v>48000000</v>
      </c>
      <c r="G11" s="71">
        <f>C11*E11*D10</f>
        <v>96000000</v>
      </c>
      <c r="H11" s="92">
        <f>C11*E11*(D8+D9*E9)</f>
        <v>288000000</v>
      </c>
    </row>
    <row r="12" spans="2:12">
      <c r="C12" s="82">
        <f>C8*$I$17</f>
        <v>1264.9110640673518</v>
      </c>
      <c r="D12" s="94">
        <f>D8*$I$17</f>
        <v>189736.65961010277</v>
      </c>
      <c r="E12" s="94">
        <f>E8</f>
        <v>1</v>
      </c>
      <c r="F12" s="71">
        <f>C12*D12</f>
        <v>240000000.00000003</v>
      </c>
      <c r="G12" s="71"/>
      <c r="H12" s="92"/>
    </row>
    <row r="14" spans="2:12">
      <c r="H14" s="56">
        <f>F8+F9+G8</f>
        <v>240000000</v>
      </c>
      <c r="I14" s="56">
        <f>H14/F8</f>
        <v>2.5</v>
      </c>
    </row>
    <row r="15" spans="2:12">
      <c r="B15" s="56" t="s">
        <v>553</v>
      </c>
      <c r="C15" s="82">
        <f>$F$8+$F$10+$H$10+($G$8*C3+$G$9*(1-C3)+$G$10*$D$3+$G$11*(1-$D$3))/2</f>
        <v>576000000</v>
      </c>
      <c r="D15" s="92">
        <f t="shared" ref="D15:E15" si="0">$F$8+$F$10+$H$10+($G$8*D3+$G$9*(1-D3)+$G$10*$D$3+$G$11*(1-$D$3))/2</f>
        <v>576000000</v>
      </c>
      <c r="E15" s="92">
        <f t="shared" si="0"/>
        <v>576000000</v>
      </c>
      <c r="L15" s="56">
        <v>2</v>
      </c>
    </row>
    <row r="16" spans="2:12">
      <c r="B16" s="56" t="s">
        <v>554</v>
      </c>
      <c r="C16" s="82">
        <f>$F$9+$F$11+$H$11+($G$8*C3+$G$9*(1-C3)+$G$10*$D$3+$G$11*(1-$D$3))/2</f>
        <v>480000000</v>
      </c>
      <c r="D16" s="92">
        <f t="shared" ref="D16:E16" si="1">$F$9+$F$11+$H$11+($G$8*D3+$G$9*(1-D3)+$G$10*$D$3+$G$11*(1-$D$3))/2</f>
        <v>480000000</v>
      </c>
      <c r="E16" s="92">
        <f t="shared" si="1"/>
        <v>480000000</v>
      </c>
      <c r="L16" s="56">
        <v>2.375</v>
      </c>
    </row>
    <row r="17" spans="2:12">
      <c r="B17" s="56" t="s">
        <v>555</v>
      </c>
      <c r="C17" s="82">
        <f>SUM(C15:C16)</f>
        <v>1056000000</v>
      </c>
      <c r="D17" s="92">
        <f t="shared" ref="D17:E17" si="2">SUM(D15:D16)</f>
        <v>1056000000</v>
      </c>
      <c r="E17" s="92">
        <f t="shared" si="2"/>
        <v>1056000000</v>
      </c>
      <c r="I17" s="56">
        <f>I14^0.5</f>
        <v>1.5811388300841898</v>
      </c>
      <c r="L17" s="56">
        <v>2.7050000000000001</v>
      </c>
    </row>
    <row r="18" spans="2:12">
      <c r="D18" s="92"/>
      <c r="E18" s="92"/>
    </row>
    <row r="19" spans="2:12">
      <c r="D19" s="92"/>
      <c r="E19" s="92"/>
    </row>
    <row r="20" spans="2:12">
      <c r="E20" s="82" t="s">
        <v>594</v>
      </c>
      <c r="F20" s="56">
        <v>10</v>
      </c>
      <c r="G20" s="56">
        <v>10</v>
      </c>
      <c r="H20" s="71"/>
      <c r="I20" s="71"/>
    </row>
    <row r="21" spans="2:12">
      <c r="E21" s="82" t="s">
        <v>593</v>
      </c>
      <c r="F21" s="56">
        <v>100</v>
      </c>
      <c r="G21" s="56">
        <v>100</v>
      </c>
      <c r="H21" s="92"/>
      <c r="I21" s="92"/>
    </row>
    <row r="22" spans="2:12">
      <c r="E22" s="82" t="s">
        <v>545</v>
      </c>
      <c r="F22" s="56">
        <v>1000</v>
      </c>
      <c r="G22" s="56">
        <v>1000</v>
      </c>
    </row>
    <row r="25" spans="2:12">
      <c r="E25" s="82">
        <v>0</v>
      </c>
      <c r="F25" s="56">
        <f>F22</f>
        <v>1000</v>
      </c>
      <c r="G25" s="83">
        <v>1</v>
      </c>
      <c r="I25" s="56">
        <f>G22</f>
        <v>1000</v>
      </c>
      <c r="J25" s="83">
        <v>1</v>
      </c>
    </row>
    <row r="26" spans="2:12">
      <c r="D26" s="92"/>
      <c r="E26" s="82">
        <v>1</v>
      </c>
      <c r="F26" s="56">
        <f>F25-$G$20*I25*J26/$F$21</f>
        <v>900</v>
      </c>
      <c r="G26" s="83">
        <v>1</v>
      </c>
      <c r="I26" s="56">
        <f>I25-$F$20*$F25/$G$21*G26</f>
        <v>900</v>
      </c>
      <c r="J26" s="83">
        <v>1</v>
      </c>
    </row>
    <row r="27" spans="2:12">
      <c r="D27" s="92"/>
      <c r="E27" s="92">
        <v>2</v>
      </c>
      <c r="F27" s="56">
        <f t="shared" ref="F27:F40" si="3">F26-$G$20*I26*J27/$F$21</f>
        <v>810</v>
      </c>
      <c r="G27" s="83">
        <v>1</v>
      </c>
      <c r="I27" s="56">
        <f t="shared" ref="I27:I40" si="4">I26-$F$20*$F26/$G$21*G27</f>
        <v>810</v>
      </c>
      <c r="J27" s="83">
        <v>1</v>
      </c>
    </row>
    <row r="28" spans="2:12">
      <c r="E28" s="92">
        <v>3</v>
      </c>
      <c r="F28" s="56">
        <f t="shared" si="3"/>
        <v>729</v>
      </c>
      <c r="G28" s="83">
        <v>1</v>
      </c>
      <c r="I28" s="56">
        <f t="shared" si="4"/>
        <v>729</v>
      </c>
      <c r="J28" s="83">
        <v>1</v>
      </c>
    </row>
    <row r="29" spans="2:12">
      <c r="E29" s="92">
        <v>4</v>
      </c>
      <c r="F29" s="56">
        <f t="shared" si="3"/>
        <v>656.1</v>
      </c>
      <c r="G29" s="83">
        <v>1</v>
      </c>
      <c r="I29" s="56">
        <f t="shared" si="4"/>
        <v>656.1</v>
      </c>
      <c r="J29" s="83">
        <v>1</v>
      </c>
    </row>
    <row r="30" spans="2:12">
      <c r="E30" s="92">
        <v>5</v>
      </c>
      <c r="F30" s="56">
        <f t="shared" si="3"/>
        <v>590.49</v>
      </c>
      <c r="G30" s="83">
        <v>1</v>
      </c>
      <c r="I30" s="56">
        <f t="shared" si="4"/>
        <v>590.49</v>
      </c>
      <c r="J30" s="83">
        <v>1</v>
      </c>
    </row>
    <row r="31" spans="2:12">
      <c r="E31" s="92">
        <v>6</v>
      </c>
      <c r="F31" s="56">
        <f t="shared" si="3"/>
        <v>531.44100000000003</v>
      </c>
      <c r="G31" s="83">
        <v>1</v>
      </c>
      <c r="I31" s="56">
        <f t="shared" si="4"/>
        <v>531.44100000000003</v>
      </c>
      <c r="J31" s="83">
        <v>1</v>
      </c>
    </row>
    <row r="32" spans="2:12">
      <c r="E32" s="92">
        <v>7</v>
      </c>
      <c r="F32" s="56">
        <f t="shared" si="3"/>
        <v>478.29690000000005</v>
      </c>
      <c r="G32" s="83">
        <v>1</v>
      </c>
      <c r="I32" s="56">
        <f t="shared" si="4"/>
        <v>478.29690000000005</v>
      </c>
      <c r="J32" s="83">
        <v>1</v>
      </c>
    </row>
    <row r="33" spans="5:10" s="56" customFormat="1">
      <c r="E33" s="92">
        <v>8</v>
      </c>
      <c r="F33" s="56">
        <f t="shared" si="3"/>
        <v>430.46721000000002</v>
      </c>
      <c r="G33" s="83">
        <v>1</v>
      </c>
      <c r="I33" s="56">
        <f t="shared" si="4"/>
        <v>430.46721000000002</v>
      </c>
      <c r="J33" s="83">
        <v>1</v>
      </c>
    </row>
    <row r="34" spans="5:10" s="56" customFormat="1">
      <c r="E34" s="92">
        <v>9</v>
      </c>
      <c r="F34" s="56">
        <f t="shared" si="3"/>
        <v>387.42048900000003</v>
      </c>
      <c r="G34" s="83">
        <v>1</v>
      </c>
      <c r="I34" s="56">
        <f t="shared" si="4"/>
        <v>387.42048900000003</v>
      </c>
      <c r="J34" s="83">
        <v>1</v>
      </c>
    </row>
    <row r="35" spans="5:10" s="56" customFormat="1">
      <c r="E35" s="92">
        <v>10</v>
      </c>
      <c r="F35" s="56">
        <f t="shared" si="3"/>
        <v>348.67844010000005</v>
      </c>
      <c r="G35" s="83">
        <v>1</v>
      </c>
      <c r="I35" s="56">
        <f t="shared" si="4"/>
        <v>348.67844010000005</v>
      </c>
      <c r="J35" s="83">
        <v>1</v>
      </c>
    </row>
    <row r="36" spans="5:10" s="56" customFormat="1">
      <c r="E36" s="92">
        <v>11</v>
      </c>
      <c r="F36" s="56">
        <f t="shared" si="3"/>
        <v>313.81059609000005</v>
      </c>
      <c r="G36" s="83">
        <v>1</v>
      </c>
      <c r="I36" s="56">
        <f t="shared" si="4"/>
        <v>313.81059609000005</v>
      </c>
      <c r="J36" s="83">
        <v>1</v>
      </c>
    </row>
    <row r="37" spans="5:10" s="56" customFormat="1">
      <c r="E37" s="92">
        <v>12</v>
      </c>
      <c r="F37" s="56">
        <f>F36-$G$20*I36*J37/$F$21</f>
        <v>282.42953648100001</v>
      </c>
      <c r="G37" s="83">
        <v>1</v>
      </c>
      <c r="I37" s="56">
        <f t="shared" si="4"/>
        <v>282.42953648100001</v>
      </c>
      <c r="J37" s="83">
        <v>1</v>
      </c>
    </row>
    <row r="38" spans="5:10" s="56" customFormat="1">
      <c r="E38" s="92">
        <v>13</v>
      </c>
      <c r="F38" s="56">
        <f>F37-$G$20*I37*J38/$F$21</f>
        <v>254.1865828329</v>
      </c>
      <c r="G38" s="83">
        <v>1</v>
      </c>
      <c r="I38" s="56">
        <f t="shared" si="4"/>
        <v>254.1865828329</v>
      </c>
      <c r="J38" s="83">
        <v>1</v>
      </c>
    </row>
    <row r="39" spans="5:10" s="56" customFormat="1">
      <c r="E39" s="92">
        <v>14</v>
      </c>
      <c r="F39" s="56">
        <f t="shared" si="3"/>
        <v>228.76792454961</v>
      </c>
      <c r="G39" s="83">
        <v>1</v>
      </c>
      <c r="I39" s="56">
        <f t="shared" si="4"/>
        <v>228.76792454961</v>
      </c>
      <c r="J39" s="83">
        <v>1</v>
      </c>
    </row>
    <row r="40" spans="5:10" s="56" customFormat="1">
      <c r="E40" s="92">
        <v>15</v>
      </c>
      <c r="F40" s="56">
        <f t="shared" si="3"/>
        <v>205.89113209464901</v>
      </c>
      <c r="G40" s="83">
        <v>1</v>
      </c>
      <c r="I40" s="56">
        <f t="shared" si="4"/>
        <v>205.89113209464901</v>
      </c>
      <c r="J40" s="83">
        <v>1</v>
      </c>
    </row>
    <row r="41" spans="5:10" s="56" customFormat="1">
      <c r="E41" s="92">
        <v>16</v>
      </c>
      <c r="F41" s="56">
        <f t="shared" ref="F41:F49" si="5">F40-$G$20*I40*J41/$F$21</f>
        <v>185.30201888518411</v>
      </c>
      <c r="G41" s="83">
        <v>1</v>
      </c>
      <c r="I41" s="56">
        <f t="shared" ref="I41:I49" si="6">I40-$F$20*$F40/$G$21*G41</f>
        <v>185.30201888518411</v>
      </c>
      <c r="J41" s="83">
        <v>1</v>
      </c>
    </row>
    <row r="42" spans="5:10" s="56" customFormat="1">
      <c r="E42" s="92">
        <v>17</v>
      </c>
      <c r="F42" s="56">
        <f t="shared" si="5"/>
        <v>166.77181699666571</v>
      </c>
      <c r="G42" s="83">
        <v>1</v>
      </c>
      <c r="I42" s="56">
        <f t="shared" si="6"/>
        <v>166.77181699666571</v>
      </c>
      <c r="J42" s="83">
        <v>1</v>
      </c>
    </row>
    <row r="43" spans="5:10" s="56" customFormat="1">
      <c r="E43" s="92">
        <v>18</v>
      </c>
      <c r="F43" s="56">
        <f t="shared" si="5"/>
        <v>150.09463529699914</v>
      </c>
      <c r="G43" s="83">
        <v>1</v>
      </c>
      <c r="I43" s="56">
        <f t="shared" si="6"/>
        <v>150.09463529699914</v>
      </c>
      <c r="J43" s="83">
        <v>1</v>
      </c>
    </row>
    <row r="44" spans="5:10" s="56" customFormat="1">
      <c r="E44" s="92">
        <v>19</v>
      </c>
      <c r="F44" s="56">
        <f t="shared" si="5"/>
        <v>135.08517176729924</v>
      </c>
      <c r="G44" s="83">
        <v>1</v>
      </c>
      <c r="I44" s="56">
        <f t="shared" si="6"/>
        <v>135.08517176729924</v>
      </c>
      <c r="J44" s="83">
        <v>1</v>
      </c>
    </row>
    <row r="45" spans="5:10" s="56" customFormat="1">
      <c r="E45" s="92">
        <v>20</v>
      </c>
      <c r="F45" s="56">
        <f t="shared" si="5"/>
        <v>121.57665459056932</v>
      </c>
      <c r="G45" s="83">
        <v>1</v>
      </c>
      <c r="I45" s="56">
        <f t="shared" si="6"/>
        <v>121.57665459056932</v>
      </c>
      <c r="J45" s="83">
        <v>1</v>
      </c>
    </row>
    <row r="46" spans="5:10" s="56" customFormat="1">
      <c r="E46" s="92">
        <v>21</v>
      </c>
      <c r="F46" s="56">
        <f t="shared" si="5"/>
        <v>109.41898913151239</v>
      </c>
      <c r="G46" s="83">
        <v>1</v>
      </c>
      <c r="I46" s="56">
        <f t="shared" si="6"/>
        <v>109.41898913151239</v>
      </c>
      <c r="J46" s="83">
        <v>1</v>
      </c>
    </row>
    <row r="47" spans="5:10" s="56" customFormat="1">
      <c r="E47" s="92">
        <v>22</v>
      </c>
      <c r="F47" s="56">
        <f t="shared" si="5"/>
        <v>98.477090218361155</v>
      </c>
      <c r="G47" s="83">
        <v>1</v>
      </c>
      <c r="I47" s="56">
        <f t="shared" si="6"/>
        <v>98.477090218361155</v>
      </c>
      <c r="J47" s="83">
        <v>1</v>
      </c>
    </row>
    <row r="48" spans="5:10" s="56" customFormat="1">
      <c r="E48" s="92">
        <v>23</v>
      </c>
      <c r="F48" s="56">
        <f t="shared" si="5"/>
        <v>88.629381196525046</v>
      </c>
      <c r="G48" s="83">
        <v>1</v>
      </c>
      <c r="I48" s="56">
        <f t="shared" si="6"/>
        <v>88.629381196525046</v>
      </c>
      <c r="J48" s="83">
        <v>1</v>
      </c>
    </row>
    <row r="49" spans="5:10" s="56" customFormat="1">
      <c r="E49" s="92">
        <v>24</v>
      </c>
      <c r="F49" s="56">
        <f t="shared" si="5"/>
        <v>79.766443076872548</v>
      </c>
      <c r="G49" s="83">
        <v>1</v>
      </c>
      <c r="I49" s="56">
        <f t="shared" si="6"/>
        <v>79.766443076872548</v>
      </c>
      <c r="J49" s="83">
        <v>1</v>
      </c>
    </row>
  </sheetData>
  <phoneticPr fontId="3"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6:Q70"/>
  <sheetViews>
    <sheetView workbookViewId="0">
      <selection activeCell="H40" sqref="H40"/>
    </sheetView>
  </sheetViews>
  <sheetFormatPr defaultRowHeight="13.5"/>
  <sheetData>
    <row r="6" spans="3:17">
      <c r="C6" s="16">
        <f>1-(3-2.5)/2</f>
        <v>0.75</v>
      </c>
      <c r="D6" s="16"/>
      <c r="E6" s="16"/>
      <c r="F6" s="16"/>
      <c r="G6" s="16"/>
      <c r="H6" s="16"/>
      <c r="I6" s="16"/>
      <c r="J6" s="16"/>
      <c r="K6" s="16"/>
      <c r="L6" s="16"/>
      <c r="M6" s="16"/>
      <c r="N6" s="16"/>
      <c r="O6" s="16"/>
      <c r="P6" s="16"/>
      <c r="Q6" s="16"/>
    </row>
    <row r="7" spans="3:17">
      <c r="C7" s="16"/>
      <c r="D7" s="16"/>
      <c r="E7" s="16"/>
      <c r="F7" s="16"/>
      <c r="G7" s="16"/>
      <c r="H7" s="16"/>
      <c r="I7" s="16"/>
      <c r="J7" s="16"/>
      <c r="K7" s="16"/>
      <c r="L7" s="16"/>
      <c r="M7" s="16"/>
      <c r="N7" s="16"/>
      <c r="O7" s="16"/>
      <c r="P7" s="16"/>
      <c r="Q7" s="16"/>
    </row>
    <row r="8" spans="3:17">
      <c r="C8" s="16"/>
      <c r="D8" s="16"/>
      <c r="E8" s="16"/>
      <c r="F8" s="16"/>
      <c r="G8" s="16"/>
      <c r="H8" s="16"/>
      <c r="I8" s="16"/>
      <c r="J8" s="16"/>
      <c r="K8" s="16"/>
      <c r="L8" s="16"/>
      <c r="M8" s="16"/>
      <c r="N8" s="16"/>
      <c r="O8" s="16"/>
      <c r="P8" s="16"/>
      <c r="Q8" s="16"/>
    </row>
    <row r="9" spans="3:17">
      <c r="C9" s="16"/>
      <c r="D9" s="16"/>
      <c r="E9" s="16"/>
      <c r="F9" s="26">
        <v>0.05</v>
      </c>
      <c r="G9" s="26">
        <v>0.1</v>
      </c>
      <c r="H9" s="26">
        <v>0.15</v>
      </c>
      <c r="I9" s="26">
        <v>0.2</v>
      </c>
      <c r="J9" s="26">
        <v>0.25</v>
      </c>
      <c r="K9" s="26">
        <v>0.3</v>
      </c>
      <c r="L9" s="26">
        <v>0.35</v>
      </c>
      <c r="M9" s="26">
        <v>0.4</v>
      </c>
      <c r="N9" s="26">
        <v>0.45</v>
      </c>
      <c r="O9" s="26">
        <v>0.5</v>
      </c>
      <c r="P9" s="16"/>
      <c r="Q9" s="16"/>
    </row>
    <row r="10" spans="3:17">
      <c r="C10" s="16"/>
      <c r="D10" s="16"/>
      <c r="E10" s="25">
        <v>1.5</v>
      </c>
      <c r="F10" s="27">
        <f t="shared" ref="F10:O19" si="0">(1-F$9)+F$9*$E10</f>
        <v>1.0249999999999999</v>
      </c>
      <c r="G10" s="27">
        <f t="shared" si="0"/>
        <v>1.05</v>
      </c>
      <c r="H10" s="27">
        <f t="shared" si="0"/>
        <v>1.075</v>
      </c>
      <c r="I10" s="27">
        <f t="shared" si="0"/>
        <v>1.1000000000000001</v>
      </c>
      <c r="J10" s="27">
        <f t="shared" si="0"/>
        <v>1.125</v>
      </c>
      <c r="K10" s="27">
        <f t="shared" si="0"/>
        <v>1.1499999999999999</v>
      </c>
      <c r="L10" s="27">
        <f t="shared" si="0"/>
        <v>1.1749999999999998</v>
      </c>
      <c r="M10" s="27">
        <f t="shared" si="0"/>
        <v>1.2000000000000002</v>
      </c>
      <c r="N10" s="27">
        <f t="shared" si="0"/>
        <v>1.2250000000000001</v>
      </c>
      <c r="O10" s="27">
        <f t="shared" si="0"/>
        <v>1.25</v>
      </c>
      <c r="P10" s="16"/>
      <c r="Q10" s="16"/>
    </row>
    <row r="11" spans="3:17">
      <c r="C11" s="16"/>
      <c r="D11" s="16"/>
      <c r="E11" s="25">
        <v>1.6</v>
      </c>
      <c r="F11" s="27">
        <f t="shared" si="0"/>
        <v>1.03</v>
      </c>
      <c r="G11" s="27">
        <f t="shared" si="0"/>
        <v>1.06</v>
      </c>
      <c r="H11" s="27">
        <f t="shared" si="0"/>
        <v>1.0899999999999999</v>
      </c>
      <c r="I11" s="27">
        <f t="shared" si="0"/>
        <v>1.1200000000000001</v>
      </c>
      <c r="J11" s="27">
        <f t="shared" si="0"/>
        <v>1.1499999999999999</v>
      </c>
      <c r="K11" s="27">
        <f t="shared" si="0"/>
        <v>1.18</v>
      </c>
      <c r="L11" s="27">
        <f t="shared" si="0"/>
        <v>1.21</v>
      </c>
      <c r="M11" s="27">
        <f t="shared" si="0"/>
        <v>1.2400000000000002</v>
      </c>
      <c r="N11" s="27">
        <f t="shared" si="0"/>
        <v>1.27</v>
      </c>
      <c r="O11" s="27">
        <f t="shared" si="0"/>
        <v>1.3</v>
      </c>
      <c r="P11" s="16"/>
      <c r="Q11" s="16"/>
    </row>
    <row r="12" spans="3:17">
      <c r="C12" s="16"/>
      <c r="D12" s="16"/>
      <c r="E12" s="25">
        <v>1.7</v>
      </c>
      <c r="F12" s="27">
        <f t="shared" si="0"/>
        <v>1.0349999999999999</v>
      </c>
      <c r="G12" s="27">
        <f t="shared" si="0"/>
        <v>1.07</v>
      </c>
      <c r="H12" s="27">
        <f t="shared" si="0"/>
        <v>1.105</v>
      </c>
      <c r="I12" s="27">
        <f t="shared" si="0"/>
        <v>1.1400000000000001</v>
      </c>
      <c r="J12" s="27">
        <f t="shared" si="0"/>
        <v>1.175</v>
      </c>
      <c r="K12" s="27">
        <f t="shared" si="0"/>
        <v>1.21</v>
      </c>
      <c r="L12" s="27">
        <f t="shared" si="0"/>
        <v>1.2450000000000001</v>
      </c>
      <c r="M12" s="27">
        <f t="shared" si="0"/>
        <v>1.28</v>
      </c>
      <c r="N12" s="27">
        <f t="shared" si="0"/>
        <v>1.3149999999999999</v>
      </c>
      <c r="O12" s="27">
        <f t="shared" si="0"/>
        <v>1.35</v>
      </c>
      <c r="P12" s="16"/>
      <c r="Q12" s="16"/>
    </row>
    <row r="13" spans="3:17">
      <c r="C13" s="16"/>
      <c r="D13" s="16"/>
      <c r="E13" s="25">
        <v>1.8</v>
      </c>
      <c r="F13" s="27">
        <f t="shared" si="0"/>
        <v>1.04</v>
      </c>
      <c r="G13" s="27">
        <f t="shared" si="0"/>
        <v>1.08</v>
      </c>
      <c r="H13" s="27">
        <f t="shared" si="0"/>
        <v>1.1200000000000001</v>
      </c>
      <c r="I13" s="27">
        <f t="shared" si="0"/>
        <v>1.1600000000000001</v>
      </c>
      <c r="J13" s="27">
        <f t="shared" si="0"/>
        <v>1.2</v>
      </c>
      <c r="K13" s="27">
        <f t="shared" si="0"/>
        <v>1.24</v>
      </c>
      <c r="L13" s="27">
        <f t="shared" si="0"/>
        <v>1.28</v>
      </c>
      <c r="M13" s="27">
        <f t="shared" si="0"/>
        <v>1.32</v>
      </c>
      <c r="N13" s="27">
        <f t="shared" si="0"/>
        <v>1.36</v>
      </c>
      <c r="O13" s="27">
        <f t="shared" si="0"/>
        <v>1.4</v>
      </c>
      <c r="P13" s="16"/>
      <c r="Q13" s="16"/>
    </row>
    <row r="14" spans="3:17">
      <c r="C14" s="16"/>
      <c r="D14" s="16"/>
      <c r="E14" s="25">
        <v>1.9</v>
      </c>
      <c r="F14" s="27">
        <f t="shared" si="0"/>
        <v>1.0449999999999999</v>
      </c>
      <c r="G14" s="27">
        <f t="shared" si="0"/>
        <v>1.0900000000000001</v>
      </c>
      <c r="H14" s="27">
        <f t="shared" si="0"/>
        <v>1.135</v>
      </c>
      <c r="I14" s="27">
        <f t="shared" si="0"/>
        <v>1.1800000000000002</v>
      </c>
      <c r="J14" s="27">
        <f t="shared" si="0"/>
        <v>1.2250000000000001</v>
      </c>
      <c r="K14" s="27">
        <f t="shared" si="0"/>
        <v>1.27</v>
      </c>
      <c r="L14" s="27">
        <f t="shared" si="0"/>
        <v>1.3149999999999999</v>
      </c>
      <c r="M14" s="27">
        <f t="shared" si="0"/>
        <v>1.3599999999999999</v>
      </c>
      <c r="N14" s="27">
        <f t="shared" si="0"/>
        <v>1.405</v>
      </c>
      <c r="O14" s="27">
        <f t="shared" si="0"/>
        <v>1.45</v>
      </c>
      <c r="P14" s="16"/>
      <c r="Q14" s="16"/>
    </row>
    <row r="15" spans="3:17">
      <c r="C15" s="16"/>
      <c r="D15" s="16"/>
      <c r="E15" s="25">
        <v>2</v>
      </c>
      <c r="F15" s="27">
        <f t="shared" si="0"/>
        <v>1.05</v>
      </c>
      <c r="G15" s="27">
        <f t="shared" si="0"/>
        <v>1.1000000000000001</v>
      </c>
      <c r="H15" s="27">
        <f t="shared" si="0"/>
        <v>1.1499999999999999</v>
      </c>
      <c r="I15" s="27">
        <f t="shared" si="0"/>
        <v>1.2000000000000002</v>
      </c>
      <c r="J15" s="27">
        <f t="shared" si="0"/>
        <v>1.25</v>
      </c>
      <c r="K15" s="27">
        <f t="shared" si="0"/>
        <v>1.2999999999999998</v>
      </c>
      <c r="L15" s="27">
        <f t="shared" si="0"/>
        <v>1.35</v>
      </c>
      <c r="M15" s="27">
        <f t="shared" si="0"/>
        <v>1.4</v>
      </c>
      <c r="N15" s="27">
        <f t="shared" si="0"/>
        <v>1.4500000000000002</v>
      </c>
      <c r="O15" s="27">
        <f t="shared" si="0"/>
        <v>1.5</v>
      </c>
      <c r="P15" s="16"/>
      <c r="Q15" s="16"/>
    </row>
    <row r="16" spans="3:17">
      <c r="C16" s="16"/>
      <c r="D16" s="16"/>
      <c r="E16" s="25">
        <v>2.1</v>
      </c>
      <c r="F16" s="27">
        <f t="shared" si="0"/>
        <v>1.0549999999999999</v>
      </c>
      <c r="G16" s="27">
        <f t="shared" si="0"/>
        <v>1.1100000000000001</v>
      </c>
      <c r="H16" s="27">
        <f t="shared" si="0"/>
        <v>1.165</v>
      </c>
      <c r="I16" s="27">
        <f t="shared" si="0"/>
        <v>1.2200000000000002</v>
      </c>
      <c r="J16" s="27">
        <f t="shared" si="0"/>
        <v>1.2749999999999999</v>
      </c>
      <c r="K16" s="27">
        <f t="shared" si="0"/>
        <v>1.33</v>
      </c>
      <c r="L16" s="27">
        <f t="shared" si="0"/>
        <v>1.385</v>
      </c>
      <c r="M16" s="27">
        <f t="shared" si="0"/>
        <v>1.44</v>
      </c>
      <c r="N16" s="27">
        <f t="shared" si="0"/>
        <v>1.4950000000000001</v>
      </c>
      <c r="O16" s="27">
        <f t="shared" si="0"/>
        <v>1.55</v>
      </c>
      <c r="P16" s="16"/>
      <c r="Q16" s="16"/>
    </row>
    <row r="17" spans="3:17">
      <c r="C17" s="16"/>
      <c r="D17" s="16"/>
      <c r="E17" s="25">
        <v>2.2000000000000002</v>
      </c>
      <c r="F17" s="27">
        <f t="shared" si="0"/>
        <v>1.06</v>
      </c>
      <c r="G17" s="27">
        <f t="shared" si="0"/>
        <v>1.1200000000000001</v>
      </c>
      <c r="H17" s="27">
        <f t="shared" si="0"/>
        <v>1.18</v>
      </c>
      <c r="I17" s="27">
        <f t="shared" si="0"/>
        <v>1.2400000000000002</v>
      </c>
      <c r="J17" s="27">
        <f t="shared" si="0"/>
        <v>1.3</v>
      </c>
      <c r="K17" s="27">
        <f t="shared" si="0"/>
        <v>1.3599999999999999</v>
      </c>
      <c r="L17" s="27">
        <f t="shared" si="0"/>
        <v>1.42</v>
      </c>
      <c r="M17" s="27">
        <f t="shared" si="0"/>
        <v>1.48</v>
      </c>
      <c r="N17" s="27">
        <f t="shared" si="0"/>
        <v>1.54</v>
      </c>
      <c r="O17" s="27">
        <f t="shared" si="0"/>
        <v>1.6</v>
      </c>
      <c r="P17" s="16"/>
      <c r="Q17" s="16"/>
    </row>
    <row r="18" spans="3:17">
      <c r="C18" s="16"/>
      <c r="D18" s="16"/>
      <c r="E18" s="25">
        <v>2.2999999999999998</v>
      </c>
      <c r="F18" s="27">
        <f t="shared" si="0"/>
        <v>1.0649999999999999</v>
      </c>
      <c r="G18" s="27">
        <f t="shared" si="0"/>
        <v>1.1299999999999999</v>
      </c>
      <c r="H18" s="27">
        <f t="shared" si="0"/>
        <v>1.1949999999999998</v>
      </c>
      <c r="I18" s="27">
        <f t="shared" si="0"/>
        <v>1.26</v>
      </c>
      <c r="J18" s="27">
        <f t="shared" si="0"/>
        <v>1.325</v>
      </c>
      <c r="K18" s="27">
        <f t="shared" si="0"/>
        <v>1.39</v>
      </c>
      <c r="L18" s="27">
        <f t="shared" si="0"/>
        <v>1.4550000000000001</v>
      </c>
      <c r="M18" s="27">
        <f t="shared" si="0"/>
        <v>1.52</v>
      </c>
      <c r="N18" s="27">
        <f t="shared" si="0"/>
        <v>1.585</v>
      </c>
      <c r="O18" s="27">
        <f t="shared" si="0"/>
        <v>1.65</v>
      </c>
      <c r="P18" s="16"/>
      <c r="Q18" s="16"/>
    </row>
    <row r="19" spans="3:17">
      <c r="C19" s="16"/>
      <c r="D19" s="25"/>
      <c r="E19" s="25">
        <v>2.4</v>
      </c>
      <c r="F19" s="27">
        <f t="shared" si="0"/>
        <v>1.0699999999999998</v>
      </c>
      <c r="G19" s="27">
        <f t="shared" si="0"/>
        <v>1.1400000000000001</v>
      </c>
      <c r="H19" s="27">
        <f t="shared" si="0"/>
        <v>1.21</v>
      </c>
      <c r="I19" s="27">
        <f t="shared" si="0"/>
        <v>1.28</v>
      </c>
      <c r="J19" s="27">
        <f t="shared" si="0"/>
        <v>1.35</v>
      </c>
      <c r="K19" s="27">
        <f t="shared" si="0"/>
        <v>1.42</v>
      </c>
      <c r="L19" s="27">
        <f t="shared" si="0"/>
        <v>1.49</v>
      </c>
      <c r="M19" s="27">
        <f t="shared" si="0"/>
        <v>1.56</v>
      </c>
      <c r="N19" s="27">
        <f t="shared" si="0"/>
        <v>1.6300000000000001</v>
      </c>
      <c r="O19" s="27">
        <f t="shared" si="0"/>
        <v>1.7</v>
      </c>
      <c r="P19" s="16"/>
      <c r="Q19" s="16"/>
    </row>
    <row r="20" spans="3:17">
      <c r="C20" s="16"/>
      <c r="D20" s="25"/>
      <c r="E20" s="25">
        <v>2.5</v>
      </c>
      <c r="F20" s="27">
        <f t="shared" ref="F20:O25" si="1">(1-F$9)+F$9*$E20</f>
        <v>1.075</v>
      </c>
      <c r="G20" s="27">
        <f t="shared" si="1"/>
        <v>1.1499999999999999</v>
      </c>
      <c r="H20" s="27">
        <f t="shared" si="1"/>
        <v>1.2250000000000001</v>
      </c>
      <c r="I20" s="27">
        <f t="shared" si="1"/>
        <v>1.3</v>
      </c>
      <c r="J20" s="27">
        <f t="shared" si="1"/>
        <v>1.375</v>
      </c>
      <c r="K20" s="27">
        <f t="shared" si="1"/>
        <v>1.45</v>
      </c>
      <c r="L20" s="27">
        <f t="shared" si="1"/>
        <v>1.5249999999999999</v>
      </c>
      <c r="M20" s="27">
        <f t="shared" si="1"/>
        <v>1.6</v>
      </c>
      <c r="N20" s="27">
        <f t="shared" si="1"/>
        <v>1.675</v>
      </c>
      <c r="O20" s="27">
        <f t="shared" si="1"/>
        <v>1.75</v>
      </c>
      <c r="P20" s="16"/>
      <c r="Q20" s="29"/>
    </row>
    <row r="21" spans="3:17">
      <c r="C21" s="16"/>
      <c r="D21" s="16"/>
      <c r="E21" s="25">
        <v>2.6</v>
      </c>
      <c r="F21" s="27">
        <f t="shared" si="1"/>
        <v>1.08</v>
      </c>
      <c r="G21" s="27">
        <f t="shared" si="1"/>
        <v>1.1600000000000001</v>
      </c>
      <c r="H21" s="27">
        <f t="shared" si="1"/>
        <v>1.24</v>
      </c>
      <c r="I21" s="27">
        <f t="shared" si="1"/>
        <v>1.32</v>
      </c>
      <c r="J21" s="27">
        <f t="shared" si="1"/>
        <v>1.4</v>
      </c>
      <c r="K21" s="27">
        <f t="shared" si="1"/>
        <v>1.48</v>
      </c>
      <c r="L21" s="27">
        <f t="shared" si="1"/>
        <v>1.56</v>
      </c>
      <c r="M21" s="27">
        <f t="shared" si="1"/>
        <v>1.6400000000000001</v>
      </c>
      <c r="N21" s="27">
        <f t="shared" si="1"/>
        <v>1.7200000000000002</v>
      </c>
      <c r="O21" s="27">
        <f t="shared" si="1"/>
        <v>1.8</v>
      </c>
      <c r="P21" s="16"/>
      <c r="Q21" s="16"/>
    </row>
    <row r="22" spans="3:17">
      <c r="C22" s="16"/>
      <c r="D22" s="16"/>
      <c r="E22" s="25">
        <v>2.7</v>
      </c>
      <c r="F22" s="27">
        <f t="shared" si="1"/>
        <v>1.085</v>
      </c>
      <c r="G22" s="27">
        <f t="shared" si="1"/>
        <v>1.17</v>
      </c>
      <c r="H22" s="27">
        <f t="shared" si="1"/>
        <v>1.2549999999999999</v>
      </c>
      <c r="I22" s="27">
        <f t="shared" si="1"/>
        <v>1.34</v>
      </c>
      <c r="J22" s="27">
        <f t="shared" si="1"/>
        <v>1.425</v>
      </c>
      <c r="K22" s="27">
        <f t="shared" si="1"/>
        <v>1.51</v>
      </c>
      <c r="L22" s="27">
        <f t="shared" si="1"/>
        <v>1.595</v>
      </c>
      <c r="M22" s="27">
        <f t="shared" si="1"/>
        <v>1.6800000000000002</v>
      </c>
      <c r="N22" s="27">
        <f t="shared" si="1"/>
        <v>1.7650000000000001</v>
      </c>
      <c r="O22" s="27">
        <f t="shared" si="1"/>
        <v>1.85</v>
      </c>
      <c r="P22" s="16"/>
      <c r="Q22" s="16"/>
    </row>
    <row r="23" spans="3:17">
      <c r="C23" s="16"/>
      <c r="D23" s="16"/>
      <c r="E23" s="25">
        <v>2.8</v>
      </c>
      <c r="F23" s="27">
        <f t="shared" si="1"/>
        <v>1.0899999999999999</v>
      </c>
      <c r="G23" s="27">
        <f t="shared" si="1"/>
        <v>1.18</v>
      </c>
      <c r="H23" s="27">
        <f t="shared" si="1"/>
        <v>1.27</v>
      </c>
      <c r="I23" s="27">
        <f t="shared" si="1"/>
        <v>1.3599999999999999</v>
      </c>
      <c r="J23" s="27">
        <f t="shared" si="1"/>
        <v>1.45</v>
      </c>
      <c r="K23" s="27">
        <f t="shared" si="1"/>
        <v>1.54</v>
      </c>
      <c r="L23" s="27">
        <f t="shared" si="1"/>
        <v>1.63</v>
      </c>
      <c r="M23" s="27">
        <f t="shared" si="1"/>
        <v>1.7199999999999998</v>
      </c>
      <c r="N23" s="27">
        <f t="shared" si="1"/>
        <v>1.81</v>
      </c>
      <c r="O23" s="27">
        <f t="shared" si="1"/>
        <v>1.9</v>
      </c>
      <c r="P23" s="16"/>
      <c r="Q23" s="16"/>
    </row>
    <row r="24" spans="3:17">
      <c r="C24" s="16"/>
      <c r="D24" s="16"/>
      <c r="E24" s="25">
        <v>2.9</v>
      </c>
      <c r="F24" s="27">
        <f t="shared" si="1"/>
        <v>1.095</v>
      </c>
      <c r="G24" s="27">
        <f t="shared" si="1"/>
        <v>1.19</v>
      </c>
      <c r="H24" s="27">
        <f t="shared" si="1"/>
        <v>1.2849999999999999</v>
      </c>
      <c r="I24" s="27">
        <f t="shared" si="1"/>
        <v>1.38</v>
      </c>
      <c r="J24" s="27">
        <f t="shared" si="1"/>
        <v>1.4750000000000001</v>
      </c>
      <c r="K24" s="27">
        <f t="shared" si="1"/>
        <v>1.5699999999999998</v>
      </c>
      <c r="L24" s="27">
        <f t="shared" si="1"/>
        <v>1.665</v>
      </c>
      <c r="M24" s="27">
        <f t="shared" si="1"/>
        <v>1.7599999999999998</v>
      </c>
      <c r="N24" s="27">
        <f t="shared" si="1"/>
        <v>1.855</v>
      </c>
      <c r="O24" s="27">
        <f t="shared" si="1"/>
        <v>1.95</v>
      </c>
      <c r="P24" s="16"/>
      <c r="Q24" s="16"/>
    </row>
    <row r="25" spans="3:17">
      <c r="C25" s="16"/>
      <c r="D25" s="16"/>
      <c r="E25" s="25">
        <v>3</v>
      </c>
      <c r="F25" s="27">
        <f t="shared" si="1"/>
        <v>1.1000000000000001</v>
      </c>
      <c r="G25" s="27">
        <f t="shared" si="1"/>
        <v>1.2000000000000002</v>
      </c>
      <c r="H25" s="27">
        <f t="shared" si="1"/>
        <v>1.2999999999999998</v>
      </c>
      <c r="I25" s="27">
        <f t="shared" si="1"/>
        <v>1.4000000000000001</v>
      </c>
      <c r="J25" s="27">
        <f t="shared" si="1"/>
        <v>1.5</v>
      </c>
      <c r="K25" s="27">
        <f t="shared" si="1"/>
        <v>1.5999999999999999</v>
      </c>
      <c r="L25" s="27">
        <f t="shared" si="1"/>
        <v>1.6999999999999997</v>
      </c>
      <c r="M25" s="27">
        <f t="shared" si="1"/>
        <v>1.8000000000000003</v>
      </c>
      <c r="N25" s="27">
        <f t="shared" si="1"/>
        <v>1.9000000000000001</v>
      </c>
      <c r="O25" s="27">
        <f t="shared" si="1"/>
        <v>2</v>
      </c>
      <c r="P25" s="16"/>
      <c r="Q25" s="16"/>
    </row>
    <row r="26" spans="3:17">
      <c r="C26" s="16"/>
      <c r="D26" s="16"/>
      <c r="E26" s="16"/>
      <c r="F26" s="16"/>
      <c r="G26" s="16"/>
      <c r="H26" s="16"/>
      <c r="I26" s="16"/>
      <c r="J26" s="16"/>
      <c r="K26" s="16"/>
      <c r="L26" s="16"/>
      <c r="M26" s="16"/>
      <c r="N26" s="16"/>
      <c r="O26" s="16"/>
      <c r="P26" s="16"/>
      <c r="Q26" s="16"/>
    </row>
    <row r="27" spans="3:17">
      <c r="C27" s="16"/>
      <c r="D27" s="16"/>
      <c r="E27" s="16"/>
      <c r="F27" s="16"/>
      <c r="G27" s="16"/>
      <c r="H27" s="16"/>
      <c r="I27" s="16"/>
      <c r="J27" s="16"/>
      <c r="K27" s="16"/>
      <c r="L27" s="16"/>
      <c r="M27" s="16"/>
      <c r="N27" s="16"/>
      <c r="O27" s="16"/>
      <c r="P27" s="16"/>
      <c r="Q27" s="16"/>
    </row>
    <row r="28" spans="3:17">
      <c r="C28" s="16"/>
      <c r="D28" s="16"/>
      <c r="E28" s="16"/>
      <c r="F28" s="16"/>
      <c r="G28" s="16"/>
      <c r="H28" s="16"/>
      <c r="I28" s="16"/>
      <c r="J28" s="16"/>
      <c r="K28" s="16"/>
      <c r="L28" s="16"/>
      <c r="M28" s="16"/>
      <c r="N28" s="16"/>
      <c r="O28" s="16"/>
      <c r="P28" s="16"/>
      <c r="Q28" s="16"/>
    </row>
    <row r="29" spans="3:17">
      <c r="C29" s="16"/>
      <c r="D29" s="16"/>
      <c r="E29" s="16"/>
      <c r="F29" s="16"/>
      <c r="G29" s="16"/>
      <c r="H29" s="16"/>
      <c r="I29" s="16"/>
      <c r="J29" s="16"/>
      <c r="K29" s="16"/>
      <c r="L29" s="16"/>
      <c r="M29" s="16"/>
      <c r="N29" s="16"/>
      <c r="O29" s="16"/>
      <c r="P29" s="16"/>
      <c r="Q29" s="16"/>
    </row>
    <row r="30" spans="3:17">
      <c r="C30" s="16"/>
      <c r="D30" s="16"/>
      <c r="E30" s="16"/>
      <c r="F30" s="26">
        <v>0.1</v>
      </c>
      <c r="G30" s="26">
        <v>0.2</v>
      </c>
      <c r="H30" s="26">
        <v>0.3</v>
      </c>
      <c r="I30" s="26">
        <v>0.4</v>
      </c>
      <c r="J30" s="26">
        <v>0.5</v>
      </c>
      <c r="K30" s="26">
        <v>0.6</v>
      </c>
      <c r="L30" s="26">
        <v>0.7</v>
      </c>
      <c r="M30" s="26">
        <v>0.8</v>
      </c>
      <c r="N30" s="26">
        <v>0.9</v>
      </c>
      <c r="O30" s="26">
        <v>1</v>
      </c>
      <c r="P30" s="16"/>
      <c r="Q30" s="16"/>
    </row>
    <row r="31" spans="3:17">
      <c r="C31" s="16"/>
      <c r="D31" s="16"/>
      <c r="E31" s="28">
        <f t="shared" ref="E31:E46" si="2">1-(3-E10)/2</f>
        <v>0.25</v>
      </c>
      <c r="F31" s="27">
        <f t="shared" ref="F31:O40" si="3">(1-$E31)*F$30+(1-F$30)</f>
        <v>0.97500000000000009</v>
      </c>
      <c r="G31" s="27">
        <f t="shared" si="3"/>
        <v>0.95000000000000007</v>
      </c>
      <c r="H31" s="27">
        <f t="shared" si="3"/>
        <v>0.92499999999999993</v>
      </c>
      <c r="I31" s="27">
        <f t="shared" si="3"/>
        <v>0.9</v>
      </c>
      <c r="J31" s="27">
        <f t="shared" si="3"/>
        <v>0.875</v>
      </c>
      <c r="K31" s="27">
        <f t="shared" si="3"/>
        <v>0.85</v>
      </c>
      <c r="L31" s="27">
        <f t="shared" si="3"/>
        <v>0.82499999999999996</v>
      </c>
      <c r="M31" s="27">
        <f t="shared" si="3"/>
        <v>0.8</v>
      </c>
      <c r="N31" s="27">
        <f t="shared" si="3"/>
        <v>0.77500000000000002</v>
      </c>
      <c r="O31" s="27">
        <f t="shared" si="3"/>
        <v>0.75</v>
      </c>
      <c r="P31" s="16"/>
      <c r="Q31" s="16"/>
    </row>
    <row r="32" spans="3:17">
      <c r="C32" s="16"/>
      <c r="D32" s="16"/>
      <c r="E32" s="28">
        <f t="shared" si="2"/>
        <v>0.30000000000000004</v>
      </c>
      <c r="F32" s="27">
        <f t="shared" si="3"/>
        <v>0.97</v>
      </c>
      <c r="G32" s="27">
        <f t="shared" si="3"/>
        <v>0.94000000000000006</v>
      </c>
      <c r="H32" s="27">
        <f t="shared" si="3"/>
        <v>0.90999999999999992</v>
      </c>
      <c r="I32" s="27">
        <f t="shared" si="3"/>
        <v>0.87999999999999989</v>
      </c>
      <c r="J32" s="27">
        <f t="shared" si="3"/>
        <v>0.85</v>
      </c>
      <c r="K32" s="27">
        <f t="shared" si="3"/>
        <v>0.82000000000000006</v>
      </c>
      <c r="L32" s="27">
        <f t="shared" si="3"/>
        <v>0.79</v>
      </c>
      <c r="M32" s="27">
        <f t="shared" si="3"/>
        <v>0.7599999999999999</v>
      </c>
      <c r="N32" s="27">
        <f t="shared" si="3"/>
        <v>0.73</v>
      </c>
      <c r="O32" s="27">
        <f t="shared" si="3"/>
        <v>0.7</v>
      </c>
      <c r="P32" s="16"/>
      <c r="Q32" s="16"/>
    </row>
    <row r="33" spans="3:17">
      <c r="C33" s="16"/>
      <c r="D33" s="16"/>
      <c r="E33" s="28">
        <f t="shared" si="2"/>
        <v>0.35</v>
      </c>
      <c r="F33" s="27">
        <f t="shared" si="3"/>
        <v>0.96500000000000008</v>
      </c>
      <c r="G33" s="27">
        <f t="shared" si="3"/>
        <v>0.93</v>
      </c>
      <c r="H33" s="27">
        <f t="shared" si="3"/>
        <v>0.89500000000000002</v>
      </c>
      <c r="I33" s="27">
        <f t="shared" si="3"/>
        <v>0.86</v>
      </c>
      <c r="J33" s="27">
        <f t="shared" si="3"/>
        <v>0.82499999999999996</v>
      </c>
      <c r="K33" s="27">
        <f t="shared" si="3"/>
        <v>0.79</v>
      </c>
      <c r="L33" s="27">
        <f t="shared" si="3"/>
        <v>0.755</v>
      </c>
      <c r="M33" s="27">
        <f t="shared" si="3"/>
        <v>0.72</v>
      </c>
      <c r="N33" s="27">
        <f t="shared" si="3"/>
        <v>0.68500000000000005</v>
      </c>
      <c r="O33" s="27">
        <f t="shared" si="3"/>
        <v>0.65</v>
      </c>
      <c r="P33" s="16"/>
      <c r="Q33" s="16"/>
    </row>
    <row r="34" spans="3:17">
      <c r="C34" s="16"/>
      <c r="D34" s="16"/>
      <c r="E34" s="28">
        <f t="shared" si="2"/>
        <v>0.4</v>
      </c>
      <c r="F34" s="27">
        <f t="shared" si="3"/>
        <v>0.96</v>
      </c>
      <c r="G34" s="27">
        <f t="shared" si="3"/>
        <v>0.92</v>
      </c>
      <c r="H34" s="27">
        <f t="shared" si="3"/>
        <v>0.87999999999999989</v>
      </c>
      <c r="I34" s="27">
        <f t="shared" si="3"/>
        <v>0.84</v>
      </c>
      <c r="J34" s="27">
        <f t="shared" si="3"/>
        <v>0.8</v>
      </c>
      <c r="K34" s="27">
        <f t="shared" si="3"/>
        <v>0.76</v>
      </c>
      <c r="L34" s="27">
        <f t="shared" si="3"/>
        <v>0.72</v>
      </c>
      <c r="M34" s="27">
        <f t="shared" si="3"/>
        <v>0.67999999999999994</v>
      </c>
      <c r="N34" s="27">
        <f t="shared" si="3"/>
        <v>0.64</v>
      </c>
      <c r="O34" s="27">
        <f t="shared" si="3"/>
        <v>0.6</v>
      </c>
      <c r="P34" s="16"/>
      <c r="Q34" s="16"/>
    </row>
    <row r="35" spans="3:17">
      <c r="C35" s="16"/>
      <c r="D35" s="16"/>
      <c r="E35" s="28">
        <f t="shared" si="2"/>
        <v>0.44999999999999996</v>
      </c>
      <c r="F35" s="27">
        <f t="shared" si="3"/>
        <v>0.95500000000000007</v>
      </c>
      <c r="G35" s="27">
        <f t="shared" si="3"/>
        <v>0.91</v>
      </c>
      <c r="H35" s="27">
        <f t="shared" si="3"/>
        <v>0.86499999999999999</v>
      </c>
      <c r="I35" s="27">
        <f t="shared" si="3"/>
        <v>0.82000000000000006</v>
      </c>
      <c r="J35" s="27">
        <f t="shared" si="3"/>
        <v>0.77500000000000002</v>
      </c>
      <c r="K35" s="27">
        <f t="shared" si="3"/>
        <v>0.73</v>
      </c>
      <c r="L35" s="27">
        <f t="shared" si="3"/>
        <v>0.68500000000000005</v>
      </c>
      <c r="M35" s="27">
        <f t="shared" si="3"/>
        <v>0.64</v>
      </c>
      <c r="N35" s="27">
        <f t="shared" si="3"/>
        <v>0.59499999999999997</v>
      </c>
      <c r="O35" s="27">
        <f t="shared" si="3"/>
        <v>0.55000000000000004</v>
      </c>
      <c r="P35" s="16"/>
      <c r="Q35" s="16"/>
    </row>
    <row r="36" spans="3:17">
      <c r="C36" s="16"/>
      <c r="D36" s="16"/>
      <c r="E36" s="28">
        <f t="shared" si="2"/>
        <v>0.5</v>
      </c>
      <c r="F36" s="27">
        <f t="shared" si="3"/>
        <v>0.95000000000000007</v>
      </c>
      <c r="G36" s="27">
        <f t="shared" si="3"/>
        <v>0.9</v>
      </c>
      <c r="H36" s="27">
        <f t="shared" si="3"/>
        <v>0.85</v>
      </c>
      <c r="I36" s="27">
        <f t="shared" si="3"/>
        <v>0.8</v>
      </c>
      <c r="J36" s="27">
        <f t="shared" si="3"/>
        <v>0.75</v>
      </c>
      <c r="K36" s="27">
        <f t="shared" si="3"/>
        <v>0.7</v>
      </c>
      <c r="L36" s="27">
        <f t="shared" si="3"/>
        <v>0.65</v>
      </c>
      <c r="M36" s="27">
        <f t="shared" si="3"/>
        <v>0.6</v>
      </c>
      <c r="N36" s="27">
        <f t="shared" si="3"/>
        <v>0.55000000000000004</v>
      </c>
      <c r="O36" s="27">
        <f t="shared" si="3"/>
        <v>0.5</v>
      </c>
      <c r="P36" s="16"/>
      <c r="Q36" s="16"/>
    </row>
    <row r="37" spans="3:17">
      <c r="C37" s="16"/>
      <c r="D37" s="16"/>
      <c r="E37" s="28">
        <f t="shared" si="2"/>
        <v>0.55000000000000004</v>
      </c>
      <c r="F37" s="27">
        <f t="shared" si="3"/>
        <v>0.94500000000000006</v>
      </c>
      <c r="G37" s="27">
        <f t="shared" si="3"/>
        <v>0.89</v>
      </c>
      <c r="H37" s="27">
        <f t="shared" si="3"/>
        <v>0.83499999999999996</v>
      </c>
      <c r="I37" s="27">
        <f t="shared" si="3"/>
        <v>0.78</v>
      </c>
      <c r="J37" s="27">
        <f t="shared" si="3"/>
        <v>0.72499999999999998</v>
      </c>
      <c r="K37" s="27">
        <f t="shared" si="3"/>
        <v>0.66999999999999993</v>
      </c>
      <c r="L37" s="27">
        <f t="shared" si="3"/>
        <v>0.61499999999999999</v>
      </c>
      <c r="M37" s="27">
        <f t="shared" si="3"/>
        <v>0.55999999999999994</v>
      </c>
      <c r="N37" s="27">
        <f t="shared" si="3"/>
        <v>0.50499999999999989</v>
      </c>
      <c r="O37" s="27">
        <f t="shared" si="3"/>
        <v>0.44999999999999996</v>
      </c>
      <c r="P37" s="16"/>
      <c r="Q37" s="16"/>
    </row>
    <row r="38" spans="3:17">
      <c r="C38" s="16"/>
      <c r="D38" s="16"/>
      <c r="E38" s="28">
        <f t="shared" si="2"/>
        <v>0.60000000000000009</v>
      </c>
      <c r="F38" s="27">
        <f t="shared" si="3"/>
        <v>0.94000000000000006</v>
      </c>
      <c r="G38" s="27">
        <f t="shared" si="3"/>
        <v>0.88</v>
      </c>
      <c r="H38" s="27">
        <f t="shared" si="3"/>
        <v>0.82</v>
      </c>
      <c r="I38" s="27">
        <f t="shared" si="3"/>
        <v>0.76</v>
      </c>
      <c r="J38" s="27">
        <f t="shared" si="3"/>
        <v>0.7</v>
      </c>
      <c r="K38" s="27">
        <f t="shared" si="3"/>
        <v>0.6399999999999999</v>
      </c>
      <c r="L38" s="27">
        <f t="shared" si="3"/>
        <v>0.57999999999999996</v>
      </c>
      <c r="M38" s="27">
        <f t="shared" si="3"/>
        <v>0.51999999999999991</v>
      </c>
      <c r="N38" s="27">
        <f t="shared" si="3"/>
        <v>0.45999999999999991</v>
      </c>
      <c r="O38" s="27">
        <f t="shared" si="3"/>
        <v>0.39999999999999991</v>
      </c>
      <c r="P38" s="16"/>
      <c r="Q38" s="16"/>
    </row>
    <row r="39" spans="3:17">
      <c r="C39" s="16"/>
      <c r="D39" s="16"/>
      <c r="E39" s="28">
        <f t="shared" si="2"/>
        <v>0.64999999999999991</v>
      </c>
      <c r="F39" s="27">
        <f t="shared" si="3"/>
        <v>0.93500000000000005</v>
      </c>
      <c r="G39" s="27">
        <f t="shared" si="3"/>
        <v>0.87000000000000011</v>
      </c>
      <c r="H39" s="27">
        <f t="shared" si="3"/>
        <v>0.80499999999999994</v>
      </c>
      <c r="I39" s="27">
        <f t="shared" si="3"/>
        <v>0.74</v>
      </c>
      <c r="J39" s="27">
        <f t="shared" si="3"/>
        <v>0.67500000000000004</v>
      </c>
      <c r="K39" s="27">
        <f t="shared" si="3"/>
        <v>0.6100000000000001</v>
      </c>
      <c r="L39" s="27">
        <f t="shared" si="3"/>
        <v>0.54500000000000015</v>
      </c>
      <c r="M39" s="27">
        <f t="shared" si="3"/>
        <v>0.48000000000000004</v>
      </c>
      <c r="N39" s="27">
        <f t="shared" si="3"/>
        <v>0.41500000000000009</v>
      </c>
      <c r="O39" s="27">
        <f t="shared" si="3"/>
        <v>0.35000000000000009</v>
      </c>
      <c r="P39" s="16"/>
      <c r="Q39" s="16"/>
    </row>
    <row r="40" spans="3:17">
      <c r="C40" s="16"/>
      <c r="D40" s="16"/>
      <c r="E40" s="28">
        <f t="shared" si="2"/>
        <v>0.7</v>
      </c>
      <c r="F40" s="27">
        <f t="shared" si="3"/>
        <v>0.93</v>
      </c>
      <c r="G40" s="27">
        <f t="shared" si="3"/>
        <v>0.8600000000000001</v>
      </c>
      <c r="H40" s="27">
        <f t="shared" si="3"/>
        <v>0.78999999999999992</v>
      </c>
      <c r="I40" s="27">
        <f t="shared" si="3"/>
        <v>0.72</v>
      </c>
      <c r="J40" s="27">
        <f t="shared" si="3"/>
        <v>0.65</v>
      </c>
      <c r="K40" s="27">
        <f t="shared" si="3"/>
        <v>0.58000000000000007</v>
      </c>
      <c r="L40" s="27">
        <f t="shared" si="3"/>
        <v>0.51</v>
      </c>
      <c r="M40" s="27">
        <f t="shared" si="3"/>
        <v>0.44</v>
      </c>
      <c r="N40" s="27">
        <f t="shared" si="3"/>
        <v>0.37000000000000005</v>
      </c>
      <c r="O40" s="27">
        <f t="shared" si="3"/>
        <v>0.30000000000000004</v>
      </c>
      <c r="P40" s="16"/>
      <c r="Q40" s="16"/>
    </row>
    <row r="41" spans="3:17">
      <c r="C41" s="16"/>
      <c r="D41" s="16"/>
      <c r="E41" s="28">
        <f t="shared" si="2"/>
        <v>0.75</v>
      </c>
      <c r="F41" s="27">
        <f t="shared" ref="F41:O46" si="4">(1-$E41)*F$30+(1-F$30)</f>
        <v>0.92500000000000004</v>
      </c>
      <c r="G41" s="27">
        <f t="shared" si="4"/>
        <v>0.85000000000000009</v>
      </c>
      <c r="H41" s="27">
        <f t="shared" si="4"/>
        <v>0.77499999999999991</v>
      </c>
      <c r="I41" s="27">
        <f t="shared" si="4"/>
        <v>0.7</v>
      </c>
      <c r="J41" s="27">
        <f t="shared" si="4"/>
        <v>0.625</v>
      </c>
      <c r="K41" s="27">
        <f t="shared" si="4"/>
        <v>0.55000000000000004</v>
      </c>
      <c r="L41" s="27">
        <f t="shared" si="4"/>
        <v>0.47500000000000003</v>
      </c>
      <c r="M41" s="27">
        <f t="shared" si="4"/>
        <v>0.39999999999999997</v>
      </c>
      <c r="N41" s="27">
        <f t="shared" si="4"/>
        <v>0.32499999999999996</v>
      </c>
      <c r="O41" s="27">
        <f t="shared" si="4"/>
        <v>0.25</v>
      </c>
      <c r="P41" s="16"/>
      <c r="Q41" s="16"/>
    </row>
    <row r="42" spans="3:17">
      <c r="C42" s="16"/>
      <c r="D42" s="16"/>
      <c r="E42" s="28">
        <f t="shared" si="2"/>
        <v>0.8</v>
      </c>
      <c r="F42" s="27">
        <f t="shared" si="4"/>
        <v>0.92</v>
      </c>
      <c r="G42" s="27">
        <f t="shared" si="4"/>
        <v>0.84000000000000008</v>
      </c>
      <c r="H42" s="27">
        <f t="shared" si="4"/>
        <v>0.7599999999999999</v>
      </c>
      <c r="I42" s="27">
        <f t="shared" si="4"/>
        <v>0.67999999999999994</v>
      </c>
      <c r="J42" s="27">
        <f t="shared" si="4"/>
        <v>0.6</v>
      </c>
      <c r="K42" s="27">
        <f t="shared" si="4"/>
        <v>0.52</v>
      </c>
      <c r="L42" s="27">
        <f t="shared" si="4"/>
        <v>0.44</v>
      </c>
      <c r="M42" s="27">
        <f t="shared" si="4"/>
        <v>0.35999999999999993</v>
      </c>
      <c r="N42" s="27">
        <f t="shared" si="4"/>
        <v>0.27999999999999992</v>
      </c>
      <c r="O42" s="27">
        <f t="shared" si="4"/>
        <v>0.19999999999999996</v>
      </c>
      <c r="P42" s="16"/>
      <c r="Q42" s="16"/>
    </row>
    <row r="43" spans="3:17">
      <c r="C43" s="16"/>
      <c r="D43" s="16"/>
      <c r="E43" s="28">
        <f t="shared" si="2"/>
        <v>0.85000000000000009</v>
      </c>
      <c r="F43" s="27">
        <f t="shared" si="4"/>
        <v>0.91500000000000004</v>
      </c>
      <c r="G43" s="27">
        <f t="shared" si="4"/>
        <v>0.83000000000000007</v>
      </c>
      <c r="H43" s="27">
        <f t="shared" si="4"/>
        <v>0.74499999999999988</v>
      </c>
      <c r="I43" s="27">
        <f t="shared" si="4"/>
        <v>0.65999999999999992</v>
      </c>
      <c r="J43" s="27">
        <f t="shared" si="4"/>
        <v>0.57499999999999996</v>
      </c>
      <c r="K43" s="27">
        <f t="shared" si="4"/>
        <v>0.49</v>
      </c>
      <c r="L43" s="27">
        <f t="shared" si="4"/>
        <v>0.40499999999999997</v>
      </c>
      <c r="M43" s="27">
        <f t="shared" si="4"/>
        <v>0.3199999999999999</v>
      </c>
      <c r="N43" s="27">
        <f t="shared" si="4"/>
        <v>0.2349999999999999</v>
      </c>
      <c r="O43" s="27">
        <f t="shared" si="4"/>
        <v>0.14999999999999991</v>
      </c>
      <c r="P43" s="16"/>
      <c r="Q43" s="16"/>
    </row>
    <row r="44" spans="3:17">
      <c r="C44" s="16"/>
      <c r="D44" s="16"/>
      <c r="E44" s="28">
        <f t="shared" si="2"/>
        <v>0.89999999999999991</v>
      </c>
      <c r="F44" s="27">
        <f t="shared" si="4"/>
        <v>0.91</v>
      </c>
      <c r="G44" s="27">
        <f t="shared" si="4"/>
        <v>0.82000000000000006</v>
      </c>
      <c r="H44" s="27">
        <f t="shared" si="4"/>
        <v>0.73</v>
      </c>
      <c r="I44" s="27">
        <f t="shared" si="4"/>
        <v>0.64</v>
      </c>
      <c r="J44" s="27">
        <f t="shared" si="4"/>
        <v>0.55000000000000004</v>
      </c>
      <c r="K44" s="27">
        <f t="shared" si="4"/>
        <v>0.46000000000000008</v>
      </c>
      <c r="L44" s="27">
        <f t="shared" si="4"/>
        <v>0.37000000000000011</v>
      </c>
      <c r="M44" s="27">
        <f t="shared" si="4"/>
        <v>0.28000000000000003</v>
      </c>
      <c r="N44" s="27">
        <f t="shared" si="4"/>
        <v>0.19000000000000006</v>
      </c>
      <c r="O44" s="27">
        <f t="shared" si="4"/>
        <v>0.10000000000000009</v>
      </c>
      <c r="P44" s="16"/>
      <c r="Q44" s="16"/>
    </row>
    <row r="45" spans="3:17">
      <c r="C45" s="16"/>
      <c r="D45" s="16"/>
      <c r="E45" s="28">
        <f t="shared" si="2"/>
        <v>0.95</v>
      </c>
      <c r="F45" s="27">
        <f t="shared" si="4"/>
        <v>0.90500000000000003</v>
      </c>
      <c r="G45" s="27">
        <f t="shared" si="4"/>
        <v>0.81</v>
      </c>
      <c r="H45" s="27">
        <f t="shared" si="4"/>
        <v>0.71499999999999997</v>
      </c>
      <c r="I45" s="27">
        <f t="shared" si="4"/>
        <v>0.62</v>
      </c>
      <c r="J45" s="27">
        <f t="shared" si="4"/>
        <v>0.52500000000000002</v>
      </c>
      <c r="K45" s="27">
        <f t="shared" si="4"/>
        <v>0.43000000000000005</v>
      </c>
      <c r="L45" s="27">
        <f t="shared" si="4"/>
        <v>0.33500000000000008</v>
      </c>
      <c r="M45" s="27">
        <f t="shared" si="4"/>
        <v>0.24</v>
      </c>
      <c r="N45" s="27">
        <f t="shared" si="4"/>
        <v>0.14500000000000002</v>
      </c>
      <c r="O45" s="27">
        <f t="shared" si="4"/>
        <v>5.0000000000000044E-2</v>
      </c>
      <c r="P45" s="16"/>
      <c r="Q45" s="16"/>
    </row>
    <row r="46" spans="3:17">
      <c r="C46" s="16"/>
      <c r="D46" s="16"/>
      <c r="E46" s="28">
        <f t="shared" si="2"/>
        <v>1</v>
      </c>
      <c r="F46" s="27">
        <f t="shared" si="4"/>
        <v>0.9</v>
      </c>
      <c r="G46" s="27">
        <f t="shared" si="4"/>
        <v>0.8</v>
      </c>
      <c r="H46" s="27">
        <f t="shared" si="4"/>
        <v>0.7</v>
      </c>
      <c r="I46" s="27">
        <f t="shared" si="4"/>
        <v>0.6</v>
      </c>
      <c r="J46" s="27">
        <f t="shared" si="4"/>
        <v>0.5</v>
      </c>
      <c r="K46" s="27">
        <f t="shared" si="4"/>
        <v>0.4</v>
      </c>
      <c r="L46" s="27">
        <f t="shared" si="4"/>
        <v>0.30000000000000004</v>
      </c>
      <c r="M46" s="27">
        <f t="shared" si="4"/>
        <v>0.19999999999999996</v>
      </c>
      <c r="N46" s="27">
        <f t="shared" si="4"/>
        <v>9.9999999999999978E-2</v>
      </c>
      <c r="O46" s="27">
        <f t="shared" si="4"/>
        <v>0</v>
      </c>
      <c r="P46" s="16"/>
      <c r="Q46" s="16"/>
    </row>
    <row r="47" spans="3:17">
      <c r="C47" s="16"/>
      <c r="D47" s="16"/>
      <c r="E47" s="25"/>
      <c r="F47" s="27"/>
      <c r="G47" s="27"/>
      <c r="H47" s="27"/>
      <c r="I47" s="27"/>
      <c r="J47" s="27"/>
      <c r="K47" s="27"/>
      <c r="L47" s="27"/>
      <c r="M47" s="27"/>
      <c r="N47" s="27"/>
      <c r="O47" s="27"/>
      <c r="P47" s="16"/>
      <c r="Q47" s="16"/>
    </row>
    <row r="48" spans="3:17">
      <c r="C48" s="16"/>
      <c r="D48" s="16"/>
      <c r="E48" s="16"/>
      <c r="F48" s="27"/>
      <c r="G48" s="27"/>
      <c r="H48" s="27"/>
      <c r="I48" s="27"/>
      <c r="J48" s="27"/>
      <c r="K48" s="27"/>
      <c r="L48" s="27"/>
      <c r="M48" s="27"/>
      <c r="N48" s="27"/>
      <c r="O48" s="27"/>
      <c r="P48" s="16"/>
      <c r="Q48" s="16"/>
    </row>
    <row r="49" spans="3:17">
      <c r="C49" s="16"/>
      <c r="D49" s="16"/>
      <c r="E49" s="16"/>
      <c r="F49" s="27"/>
      <c r="G49" s="27"/>
      <c r="H49" s="27"/>
      <c r="I49" s="27"/>
      <c r="J49" s="27"/>
      <c r="K49" s="27"/>
      <c r="L49" s="27"/>
      <c r="M49" s="27"/>
      <c r="N49" s="27"/>
      <c r="O49" s="27"/>
      <c r="P49" s="16"/>
      <c r="Q49" s="16"/>
    </row>
    <row r="50" spans="3:17">
      <c r="C50" s="16"/>
      <c r="D50" s="16"/>
      <c r="E50" s="16"/>
      <c r="F50" s="27"/>
      <c r="G50" s="27"/>
      <c r="H50" s="27"/>
      <c r="I50" s="27"/>
      <c r="J50" s="27"/>
      <c r="K50" s="27"/>
      <c r="L50" s="27"/>
      <c r="M50" s="27"/>
      <c r="N50" s="27"/>
      <c r="O50" s="27"/>
      <c r="P50" s="16"/>
      <c r="Q50" s="16"/>
    </row>
    <row r="51" spans="3:17">
      <c r="C51" s="16"/>
      <c r="D51" s="16"/>
      <c r="E51" s="16"/>
      <c r="F51" s="27"/>
      <c r="G51" s="27"/>
      <c r="H51" s="27"/>
      <c r="I51" s="27"/>
      <c r="J51" s="27"/>
      <c r="K51" s="27"/>
      <c r="L51" s="27"/>
      <c r="M51" s="27"/>
      <c r="N51" s="27"/>
      <c r="O51" s="27"/>
      <c r="P51" s="16"/>
      <c r="Q51" s="16"/>
    </row>
    <row r="52" spans="3:17">
      <c r="C52" s="16"/>
      <c r="D52" s="16"/>
      <c r="E52" s="16"/>
      <c r="F52" s="27"/>
      <c r="G52" s="27"/>
      <c r="H52" s="27"/>
      <c r="I52" s="27"/>
      <c r="J52" s="27"/>
      <c r="K52" s="27"/>
      <c r="L52" s="27"/>
      <c r="M52" s="27"/>
      <c r="N52" s="27"/>
      <c r="O52" s="27"/>
      <c r="P52" s="16"/>
      <c r="Q52" s="16"/>
    </row>
    <row r="53" spans="3:17">
      <c r="C53" s="16"/>
      <c r="D53" s="16"/>
      <c r="E53" s="16"/>
      <c r="F53" s="27"/>
      <c r="G53" s="27"/>
      <c r="H53" s="27"/>
      <c r="I53" s="27"/>
      <c r="J53" s="27"/>
      <c r="K53" s="27"/>
      <c r="L53" s="27"/>
      <c r="M53" s="27"/>
      <c r="N53" s="27"/>
      <c r="O53" s="27"/>
      <c r="P53" s="16"/>
      <c r="Q53" s="16"/>
    </row>
    <row r="54" spans="3:17">
      <c r="C54" s="16"/>
      <c r="D54" s="16"/>
      <c r="E54" s="16"/>
      <c r="F54" s="27"/>
      <c r="G54" s="27"/>
      <c r="H54" s="27"/>
      <c r="I54" s="27"/>
      <c r="J54" s="27"/>
      <c r="K54" s="27"/>
      <c r="L54" s="27"/>
      <c r="M54" s="27"/>
      <c r="N54" s="27"/>
      <c r="O54" s="27"/>
      <c r="P54" s="16"/>
      <c r="Q54" s="16"/>
    </row>
    <row r="55" spans="3:17">
      <c r="C55" s="16"/>
      <c r="D55" s="16"/>
      <c r="E55" s="16"/>
      <c r="F55" s="27"/>
      <c r="G55" s="27"/>
      <c r="H55" s="27"/>
      <c r="I55" s="27"/>
      <c r="J55" s="27"/>
      <c r="K55" s="27"/>
      <c r="L55" s="27"/>
      <c r="M55" s="27"/>
      <c r="N55" s="27"/>
      <c r="O55" s="27"/>
      <c r="P55" s="16"/>
      <c r="Q55" s="16"/>
    </row>
    <row r="56" spans="3:17">
      <c r="C56" s="16"/>
      <c r="D56" s="16"/>
      <c r="E56" s="16"/>
      <c r="F56" s="27"/>
      <c r="G56" s="27"/>
      <c r="H56" s="27"/>
      <c r="I56" s="27"/>
      <c r="J56" s="27"/>
      <c r="K56" s="27"/>
      <c r="L56" s="27"/>
      <c r="M56" s="27"/>
      <c r="N56" s="27"/>
      <c r="O56" s="27"/>
      <c r="P56" s="16"/>
      <c r="Q56" s="16"/>
    </row>
    <row r="57" spans="3:17">
      <c r="C57" s="16"/>
      <c r="D57" s="16"/>
      <c r="E57" s="16"/>
      <c r="F57" s="27"/>
      <c r="G57" s="27"/>
      <c r="H57" s="27"/>
      <c r="I57" s="27"/>
      <c r="J57" s="27"/>
      <c r="K57" s="27"/>
      <c r="L57" s="27"/>
      <c r="M57" s="27"/>
      <c r="N57" s="27"/>
      <c r="O57" s="27"/>
      <c r="P57" s="16"/>
      <c r="Q57" s="16"/>
    </row>
    <row r="58" spans="3:17">
      <c r="C58" s="16"/>
      <c r="D58" s="16"/>
      <c r="E58" s="16"/>
      <c r="F58" s="27"/>
      <c r="G58" s="27"/>
      <c r="H58" s="27"/>
      <c r="I58" s="27"/>
      <c r="J58" s="27"/>
      <c r="K58" s="27"/>
      <c r="L58" s="27"/>
      <c r="M58" s="27"/>
      <c r="N58" s="27"/>
      <c r="O58" s="27"/>
      <c r="P58" s="16"/>
      <c r="Q58" s="16"/>
    </row>
    <row r="59" spans="3:17">
      <c r="C59" s="16"/>
      <c r="D59" s="16"/>
      <c r="E59" s="16"/>
      <c r="F59" s="27"/>
      <c r="G59" s="27"/>
      <c r="H59" s="27"/>
      <c r="I59" s="27"/>
      <c r="J59" s="27"/>
      <c r="K59" s="27"/>
      <c r="L59" s="27"/>
      <c r="M59" s="27"/>
      <c r="N59" s="27"/>
      <c r="O59" s="27"/>
      <c r="P59" s="16"/>
      <c r="Q59" s="16"/>
    </row>
    <row r="60" spans="3:17">
      <c r="C60" s="16"/>
      <c r="D60" s="16"/>
      <c r="E60" s="16"/>
      <c r="F60" s="27"/>
      <c r="G60" s="27"/>
      <c r="H60" s="27"/>
      <c r="I60" s="27"/>
      <c r="J60" s="27"/>
      <c r="K60" s="27"/>
      <c r="L60" s="27"/>
      <c r="M60" s="27"/>
      <c r="N60" s="27"/>
      <c r="O60" s="27"/>
      <c r="P60" s="16"/>
      <c r="Q60" s="16"/>
    </row>
    <row r="61" spans="3:17">
      <c r="C61" s="16"/>
      <c r="D61" s="16"/>
      <c r="E61" s="16"/>
      <c r="F61" s="27"/>
      <c r="G61" s="27"/>
      <c r="H61" s="27"/>
      <c r="I61" s="27"/>
      <c r="J61" s="27"/>
      <c r="K61" s="27"/>
      <c r="L61" s="27"/>
      <c r="M61" s="27"/>
      <c r="N61" s="27"/>
      <c r="O61" s="27"/>
      <c r="P61" s="16"/>
      <c r="Q61" s="16"/>
    </row>
    <row r="62" spans="3:17">
      <c r="C62" s="16"/>
      <c r="D62" s="16"/>
      <c r="E62" s="16"/>
      <c r="F62" s="27"/>
      <c r="G62" s="27"/>
      <c r="H62" s="27"/>
      <c r="I62" s="27"/>
      <c r="J62" s="27"/>
      <c r="K62" s="27"/>
      <c r="L62" s="27"/>
      <c r="M62" s="27"/>
      <c r="N62" s="27"/>
      <c r="O62" s="27"/>
      <c r="P62" s="16"/>
      <c r="Q62" s="16"/>
    </row>
    <row r="63" spans="3:17">
      <c r="C63" s="16"/>
      <c r="D63" s="16"/>
      <c r="E63" s="16"/>
      <c r="F63" s="27"/>
      <c r="G63" s="27"/>
      <c r="H63" s="27"/>
      <c r="I63" s="27"/>
      <c r="J63" s="27"/>
      <c r="K63" s="27"/>
      <c r="L63" s="27"/>
      <c r="M63" s="27"/>
      <c r="N63" s="27"/>
      <c r="O63" s="27"/>
      <c r="P63" s="16"/>
      <c r="Q63" s="16"/>
    </row>
    <row r="64" spans="3:17">
      <c r="C64" s="16"/>
      <c r="D64" s="16"/>
      <c r="E64" s="16"/>
      <c r="F64" s="27"/>
      <c r="G64" s="27"/>
      <c r="H64" s="27"/>
      <c r="I64" s="27"/>
      <c r="J64" s="27"/>
      <c r="K64" s="27"/>
      <c r="L64" s="27"/>
      <c r="M64" s="27"/>
      <c r="N64" s="27"/>
      <c r="O64" s="27"/>
      <c r="P64" s="16"/>
      <c r="Q64" s="16"/>
    </row>
    <row r="65" spans="3:17">
      <c r="C65" s="16"/>
      <c r="D65" s="16"/>
      <c r="E65" s="16"/>
      <c r="F65" s="27"/>
      <c r="G65" s="27"/>
      <c r="H65" s="27"/>
      <c r="I65" s="27"/>
      <c r="J65" s="27"/>
      <c r="K65" s="27"/>
      <c r="L65" s="27"/>
      <c r="M65" s="27"/>
      <c r="N65" s="27"/>
      <c r="O65" s="27"/>
      <c r="P65" s="16"/>
      <c r="Q65" s="16"/>
    </row>
    <row r="66" spans="3:17">
      <c r="C66" s="16"/>
      <c r="D66" s="16"/>
      <c r="E66" s="16"/>
      <c r="F66" s="27"/>
      <c r="G66" s="27"/>
      <c r="H66" s="27"/>
      <c r="I66" s="27"/>
      <c r="J66" s="27"/>
      <c r="K66" s="27"/>
      <c r="L66" s="27"/>
      <c r="M66" s="27"/>
      <c r="N66" s="27"/>
      <c r="O66" s="27"/>
      <c r="P66" s="16"/>
      <c r="Q66" s="16"/>
    </row>
    <row r="67" spans="3:17">
      <c r="C67" s="16"/>
      <c r="D67" s="16"/>
      <c r="E67" s="16"/>
      <c r="F67" s="27"/>
      <c r="G67" s="27"/>
      <c r="H67" s="27"/>
      <c r="I67" s="27"/>
      <c r="J67" s="27"/>
      <c r="K67" s="27"/>
      <c r="L67" s="27"/>
      <c r="M67" s="27"/>
      <c r="N67" s="27"/>
      <c r="O67" s="27"/>
      <c r="P67" s="16"/>
      <c r="Q67" s="16"/>
    </row>
    <row r="68" spans="3:17">
      <c r="C68" s="16"/>
      <c r="D68" s="16"/>
      <c r="E68" s="16"/>
      <c r="F68" s="27"/>
      <c r="G68" s="27"/>
      <c r="H68" s="27"/>
      <c r="I68" s="27"/>
      <c r="J68" s="27"/>
      <c r="K68" s="27"/>
      <c r="L68" s="27"/>
      <c r="M68" s="27"/>
      <c r="N68" s="27"/>
      <c r="O68" s="27"/>
      <c r="P68" s="16"/>
      <c r="Q68" s="16"/>
    </row>
    <row r="69" spans="3:17">
      <c r="C69" s="16"/>
      <c r="D69" s="16"/>
      <c r="E69" s="16"/>
      <c r="F69" s="27"/>
      <c r="G69" s="27"/>
      <c r="H69" s="27"/>
      <c r="I69" s="27"/>
      <c r="J69" s="27"/>
      <c r="K69" s="27"/>
      <c r="L69" s="27"/>
      <c r="M69" s="27"/>
      <c r="N69" s="27"/>
      <c r="O69" s="27"/>
      <c r="P69" s="16"/>
      <c r="Q69" s="16"/>
    </row>
    <row r="70" spans="3:17">
      <c r="C70" s="16"/>
      <c r="D70" s="16"/>
      <c r="E70" s="16"/>
      <c r="F70" s="27"/>
      <c r="G70" s="27"/>
      <c r="H70" s="27"/>
      <c r="I70" s="27"/>
      <c r="J70" s="27"/>
      <c r="K70" s="27"/>
      <c r="L70" s="27"/>
      <c r="M70" s="27"/>
      <c r="N70" s="27"/>
      <c r="O70" s="27"/>
      <c r="P70" s="16"/>
      <c r="Q70" s="16"/>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8" sqref="E8"/>
    </sheetView>
  </sheetViews>
  <sheetFormatPr defaultRowHeight="13.5"/>
  <sheetData/>
  <phoneticPr fontId="3"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41"/>
  <sheetViews>
    <sheetView topLeftCell="A52" workbookViewId="0">
      <selection activeCell="K46" sqref="K46"/>
    </sheetView>
  </sheetViews>
  <sheetFormatPr defaultRowHeight="13.5"/>
  <sheetData>
    <row r="1" spans="1:9" s="11" customFormat="1">
      <c r="A1" s="10" t="s">
        <v>29</v>
      </c>
    </row>
    <row r="2" spans="1:9" s="12" customFormat="1">
      <c r="A2" s="12">
        <v>1</v>
      </c>
      <c r="B2" s="13" t="s">
        <v>30</v>
      </c>
    </row>
    <row r="3" spans="1:9" s="12" customFormat="1">
      <c r="B3" s="12">
        <v>1</v>
      </c>
      <c r="C3" s="12" t="s">
        <v>31</v>
      </c>
    </row>
    <row r="4" spans="1:9" s="12" customFormat="1">
      <c r="C4" s="12">
        <v>1</v>
      </c>
      <c r="D4" s="12" t="s">
        <v>163</v>
      </c>
      <c r="E4" s="12" t="s">
        <v>164</v>
      </c>
      <c r="I4" s="12" t="s">
        <v>32</v>
      </c>
    </row>
    <row r="5" spans="1:9" s="12" customFormat="1">
      <c r="D5" s="14" t="s">
        <v>33</v>
      </c>
      <c r="E5" t="s">
        <v>34</v>
      </c>
      <c r="F5"/>
      <c r="G5"/>
      <c r="I5" t="s">
        <v>190</v>
      </c>
    </row>
    <row r="6" spans="1:9" s="12" customFormat="1">
      <c r="D6" s="14" t="s">
        <v>35</v>
      </c>
      <c r="E6" t="s">
        <v>36</v>
      </c>
      <c r="F6"/>
      <c r="G6"/>
      <c r="I6" t="s">
        <v>37</v>
      </c>
    </row>
    <row r="7" spans="1:9" s="12" customFormat="1">
      <c r="D7" s="14" t="s">
        <v>38</v>
      </c>
      <c r="E7" t="s">
        <v>39</v>
      </c>
      <c r="F7"/>
      <c r="G7"/>
      <c r="I7" t="s">
        <v>159</v>
      </c>
    </row>
    <row r="8" spans="1:9" s="12" customFormat="1">
      <c r="D8" s="15" t="s">
        <v>40</v>
      </c>
      <c r="E8" t="s">
        <v>41</v>
      </c>
      <c r="F8"/>
      <c r="G8"/>
      <c r="I8" t="s">
        <v>42</v>
      </c>
    </row>
    <row r="9" spans="1:9" s="12" customFormat="1">
      <c r="C9" s="12">
        <v>2</v>
      </c>
      <c r="D9" s="33" t="s">
        <v>165</v>
      </c>
      <c r="E9"/>
      <c r="F9"/>
      <c r="G9"/>
      <c r="I9"/>
    </row>
    <row r="10" spans="1:9" s="12" customFormat="1">
      <c r="C10" s="12">
        <v>3</v>
      </c>
      <c r="D10" s="33" t="s">
        <v>187</v>
      </c>
      <c r="E10"/>
      <c r="F10"/>
      <c r="G10"/>
      <c r="I10"/>
    </row>
    <row r="11" spans="1:9" s="12" customFormat="1">
      <c r="B11" s="12">
        <v>2</v>
      </c>
      <c r="C11" s="12" t="s">
        <v>43</v>
      </c>
    </row>
    <row r="12" spans="1:9" s="12" customFormat="1">
      <c r="F12" s="51"/>
    </row>
    <row r="13" spans="1:9" s="11" customFormat="1">
      <c r="A13" s="10" t="s">
        <v>44</v>
      </c>
    </row>
    <row r="14" spans="1:9" s="16" customFormat="1">
      <c r="B14" s="13"/>
    </row>
    <row r="15" spans="1:9" s="16" customFormat="1">
      <c r="A15" s="16">
        <v>1</v>
      </c>
      <c r="B15" s="13" t="s">
        <v>45</v>
      </c>
    </row>
    <row r="16" spans="1:9" s="16" customFormat="1">
      <c r="C16" s="17" t="s">
        <v>46</v>
      </c>
      <c r="D16" s="16" t="s">
        <v>47</v>
      </c>
    </row>
    <row r="17" spans="3:4" s="16" customFormat="1">
      <c r="C17" s="17"/>
      <c r="D17" s="16" t="s">
        <v>220</v>
      </c>
    </row>
    <row r="18" spans="3:4" s="16" customFormat="1">
      <c r="C18" s="17"/>
      <c r="D18" s="16" t="s">
        <v>221</v>
      </c>
    </row>
    <row r="19" spans="3:4" s="16" customFormat="1">
      <c r="C19" s="17" t="s">
        <v>49</v>
      </c>
      <c r="D19" s="16" t="s">
        <v>218</v>
      </c>
    </row>
    <row r="20" spans="3:4" s="16" customFormat="1">
      <c r="C20" s="17" t="s">
        <v>215</v>
      </c>
      <c r="D20" s="16" t="s">
        <v>216</v>
      </c>
    </row>
    <row r="21" spans="3:4" s="16" customFormat="1">
      <c r="C21" s="17"/>
      <c r="D21" s="16" t="s">
        <v>54</v>
      </c>
    </row>
    <row r="22" spans="3:4" s="16" customFormat="1">
      <c r="C22" s="17" t="s">
        <v>51</v>
      </c>
      <c r="D22" s="16" t="s">
        <v>217</v>
      </c>
    </row>
    <row r="23" spans="3:4" s="16" customFormat="1">
      <c r="C23" s="17"/>
      <c r="D23" s="16" t="s">
        <v>228</v>
      </c>
    </row>
    <row r="24" spans="3:4" s="16" customFormat="1">
      <c r="C24" s="17"/>
      <c r="D24" s="16" t="s">
        <v>249</v>
      </c>
    </row>
    <row r="25" spans="3:4" s="16" customFormat="1">
      <c r="C25" s="17"/>
      <c r="D25" s="16" t="s">
        <v>54</v>
      </c>
    </row>
    <row r="26" spans="3:4" s="16" customFormat="1" ht="12.75" customHeight="1">
      <c r="C26" s="17" t="s">
        <v>67</v>
      </c>
      <c r="D26" s="16" t="s">
        <v>219</v>
      </c>
    </row>
    <row r="27" spans="3:4" s="16" customFormat="1">
      <c r="C27" s="17" t="s">
        <v>416</v>
      </c>
      <c r="D27" s="16" t="s">
        <v>417</v>
      </c>
    </row>
    <row r="28" spans="3:4" s="16" customFormat="1">
      <c r="C28" s="17" t="s">
        <v>420</v>
      </c>
      <c r="D28" s="16" t="s">
        <v>192</v>
      </c>
    </row>
    <row r="29" spans="3:4" s="16" customFormat="1">
      <c r="C29" s="17" t="s">
        <v>419</v>
      </c>
      <c r="D29" s="16" t="s">
        <v>418</v>
      </c>
    </row>
    <row r="30" spans="3:4" s="16" customFormat="1">
      <c r="C30" s="17" t="s">
        <v>200</v>
      </c>
      <c r="D30" s="16" t="s">
        <v>421</v>
      </c>
    </row>
    <row r="31" spans="3:4" s="16" customFormat="1" ht="12.75" customHeight="1">
      <c r="C31" s="17"/>
    </row>
    <row r="32" spans="3:4" s="16" customFormat="1" ht="12.75" customHeight="1">
      <c r="C32" s="17"/>
    </row>
    <row r="33" spans="1:6" s="16" customFormat="1" ht="12.75" customHeight="1">
      <c r="A33" s="16">
        <v>2</v>
      </c>
      <c r="B33" s="13" t="s">
        <v>70</v>
      </c>
    </row>
    <row r="34" spans="1:6" s="16" customFormat="1" ht="12.75" customHeight="1">
      <c r="B34" s="16">
        <v>1</v>
      </c>
      <c r="C34" s="16" t="s">
        <v>71</v>
      </c>
    </row>
    <row r="35" spans="1:6" s="16" customFormat="1">
      <c r="C35" s="16">
        <v>1</v>
      </c>
      <c r="D35" s="16" t="s">
        <v>72</v>
      </c>
    </row>
    <row r="36" spans="1:6" s="16" customFormat="1">
      <c r="D36" s="16">
        <v>1</v>
      </c>
      <c r="E36" s="16" t="s">
        <v>413</v>
      </c>
    </row>
    <row r="37" spans="1:6" s="16" customFormat="1">
      <c r="D37" s="16">
        <v>2</v>
      </c>
      <c r="E37" s="16" t="s">
        <v>169</v>
      </c>
    </row>
    <row r="38" spans="1:6" s="16" customFormat="1">
      <c r="E38" s="16" t="s">
        <v>414</v>
      </c>
    </row>
    <row r="39" spans="1:6" s="16" customFormat="1">
      <c r="E39" s="16" t="s">
        <v>415</v>
      </c>
    </row>
    <row r="40" spans="1:6" s="16" customFormat="1">
      <c r="E40" s="16" t="s">
        <v>222</v>
      </c>
    </row>
    <row r="41" spans="1:6" s="16" customFormat="1">
      <c r="D41" s="16">
        <v>3</v>
      </c>
      <c r="E41" s="16" t="s">
        <v>422</v>
      </c>
    </row>
    <row r="42" spans="1:6" s="16" customFormat="1">
      <c r="E42" s="16">
        <v>1</v>
      </c>
    </row>
    <row r="43" spans="1:6" s="16" customFormat="1">
      <c r="B43" s="30" t="s">
        <v>407</v>
      </c>
      <c r="F43" s="16" t="s">
        <v>423</v>
      </c>
    </row>
    <row r="44" spans="1:6" s="16" customFormat="1">
      <c r="E44" s="16">
        <v>2</v>
      </c>
      <c r="F44" s="16" t="s">
        <v>78</v>
      </c>
    </row>
    <row r="45" spans="1:6" s="16" customFormat="1">
      <c r="B45" s="69" t="s">
        <v>409</v>
      </c>
      <c r="F45" s="16" t="s">
        <v>412</v>
      </c>
    </row>
    <row r="46" spans="1:6" s="16" customFormat="1">
      <c r="F46" s="16" t="s">
        <v>480</v>
      </c>
    </row>
    <row r="47" spans="1:6" s="16" customFormat="1">
      <c r="B47" s="30" t="s">
        <v>408</v>
      </c>
      <c r="F47" s="16" t="s">
        <v>225</v>
      </c>
    </row>
    <row r="48" spans="1:6" s="16" customFormat="1">
      <c r="F48" s="16" t="s">
        <v>226</v>
      </c>
    </row>
    <row r="49" spans="2:7" s="16" customFormat="1">
      <c r="B49" s="30" t="s">
        <v>410</v>
      </c>
      <c r="G49" s="16" t="s">
        <v>227</v>
      </c>
    </row>
    <row r="50" spans="2:7" s="16" customFormat="1">
      <c r="G50" s="16" t="s">
        <v>229</v>
      </c>
    </row>
    <row r="51" spans="2:7" s="16" customFormat="1">
      <c r="G51" s="16" t="s">
        <v>230</v>
      </c>
    </row>
    <row r="52" spans="2:7" s="16" customFormat="1">
      <c r="E52" s="16" t="s">
        <v>231</v>
      </c>
    </row>
    <row r="53" spans="2:7" s="16" customFormat="1">
      <c r="E53" s="16" t="s">
        <v>223</v>
      </c>
    </row>
    <row r="54" spans="2:7" s="16" customFormat="1">
      <c r="E54" s="16" t="s">
        <v>411</v>
      </c>
    </row>
    <row r="55" spans="2:7" s="16" customFormat="1">
      <c r="D55" s="16">
        <v>4</v>
      </c>
      <c r="E55" s="16" t="s">
        <v>193</v>
      </c>
    </row>
    <row r="56" spans="2:7" s="16" customFormat="1">
      <c r="D56" s="16">
        <v>5</v>
      </c>
      <c r="E56" s="16" t="s">
        <v>85</v>
      </c>
    </row>
    <row r="57" spans="2:7" s="16" customFormat="1">
      <c r="F57" s="16" t="s">
        <v>86</v>
      </c>
    </row>
    <row r="58" spans="2:7" s="16" customFormat="1">
      <c r="F58" s="16" t="s">
        <v>87</v>
      </c>
    </row>
    <row r="59" spans="2:7" s="16" customFormat="1">
      <c r="E59" s="16" t="s">
        <v>88</v>
      </c>
    </row>
    <row r="60" spans="2:7" s="16" customFormat="1"/>
    <row r="61" spans="2:7" s="16" customFormat="1">
      <c r="C61" s="16">
        <v>2</v>
      </c>
      <c r="D61" s="16" t="s">
        <v>89</v>
      </c>
    </row>
    <row r="62" spans="2:7" s="16" customFormat="1">
      <c r="D62" s="16">
        <v>1</v>
      </c>
      <c r="E62" s="16" t="s">
        <v>224</v>
      </c>
    </row>
    <row r="63" spans="2:7" s="16" customFormat="1">
      <c r="D63" s="16">
        <v>2</v>
      </c>
      <c r="E63" s="16" t="s">
        <v>234</v>
      </c>
    </row>
    <row r="64" spans="2:7" s="16" customFormat="1">
      <c r="E64" s="16" t="s">
        <v>232</v>
      </c>
    </row>
    <row r="65" spans="2:26" s="16" customFormat="1">
      <c r="F65" s="16" t="s">
        <v>233</v>
      </c>
    </row>
    <row r="66" spans="2:26" s="16" customFormat="1">
      <c r="D66" s="16">
        <v>3</v>
      </c>
      <c r="E66" s="16" t="s">
        <v>95</v>
      </c>
    </row>
    <row r="67" spans="2:26" s="16" customFormat="1">
      <c r="E67" s="16" t="s">
        <v>96</v>
      </c>
    </row>
    <row r="68" spans="2:26" s="16" customFormat="1"/>
    <row r="69" spans="2:26" s="16" customFormat="1">
      <c r="B69" s="16">
        <v>2</v>
      </c>
      <c r="C69" s="16" t="s">
        <v>97</v>
      </c>
    </row>
    <row r="70" spans="2:26" s="16" customFormat="1">
      <c r="C70" s="16">
        <v>1</v>
      </c>
      <c r="D70" s="16" t="s">
        <v>166</v>
      </c>
    </row>
    <row r="71" spans="2:26" s="16" customFormat="1">
      <c r="C71" s="16">
        <v>2</v>
      </c>
      <c r="D71" s="16" t="s">
        <v>196</v>
      </c>
    </row>
    <row r="72" spans="2:26" s="16" customFormat="1">
      <c r="E72" s="16">
        <v>1</v>
      </c>
    </row>
    <row r="73" spans="2:26" s="16" customFormat="1"/>
    <row r="74" spans="2:26" s="16" customFormat="1"/>
    <row r="75" spans="2:26" s="16" customFormat="1">
      <c r="E75" s="16">
        <v>1</v>
      </c>
      <c r="F75" s="17" t="s">
        <v>158</v>
      </c>
      <c r="G75" s="16" t="s">
        <v>197</v>
      </c>
    </row>
    <row r="76" spans="2:26" s="16" customFormat="1" ht="12.75" customHeight="1">
      <c r="B76" s="13"/>
      <c r="E76" s="16">
        <v>2</v>
      </c>
      <c r="F76" s="17" t="s">
        <v>98</v>
      </c>
      <c r="G76" s="16" t="s">
        <v>198</v>
      </c>
    </row>
    <row r="77" spans="2:26" s="16" customFormat="1">
      <c r="E77" s="16">
        <v>3</v>
      </c>
      <c r="F77" s="17" t="s">
        <v>161</v>
      </c>
      <c r="G77" s="16" t="s">
        <v>194</v>
      </c>
      <c r="Z77" s="16" t="s">
        <v>102</v>
      </c>
    </row>
    <row r="78" spans="2:26" s="16" customFormat="1">
      <c r="E78" s="16">
        <v>4</v>
      </c>
      <c r="F78" s="17" t="s">
        <v>168</v>
      </c>
      <c r="G78" s="16" t="s">
        <v>292</v>
      </c>
    </row>
    <row r="79" spans="2:26" s="16" customFormat="1">
      <c r="F79" s="17"/>
    </row>
    <row r="80" spans="2:26" s="16" customFormat="1">
      <c r="C80" s="16">
        <v>3</v>
      </c>
      <c r="D80" s="30" t="s">
        <v>167</v>
      </c>
      <c r="F80" s="17"/>
    </row>
    <row r="81" spans="1:6" s="16" customFormat="1">
      <c r="E81" s="16" t="s">
        <v>170</v>
      </c>
      <c r="F81" s="17"/>
    </row>
    <row r="82" spans="1:6" s="16" customFormat="1">
      <c r="E82" s="16" t="s">
        <v>171</v>
      </c>
      <c r="F82" s="17"/>
    </row>
    <row r="83" spans="1:6" s="16" customFormat="1">
      <c r="C83" s="16">
        <v>4</v>
      </c>
      <c r="D83" s="16" t="s">
        <v>199</v>
      </c>
      <c r="F83" s="17"/>
    </row>
    <row r="84" spans="1:6" s="16" customFormat="1" ht="12.75" customHeight="1">
      <c r="B84" s="16">
        <v>3</v>
      </c>
      <c r="C84" s="16" t="s">
        <v>99</v>
      </c>
    </row>
    <row r="85" spans="1:6" s="16" customFormat="1">
      <c r="C85" s="16">
        <v>1</v>
      </c>
      <c r="D85" s="16" t="s">
        <v>100</v>
      </c>
    </row>
    <row r="86" spans="1:6" s="16" customFormat="1">
      <c r="D86" s="16">
        <v>1</v>
      </c>
      <c r="E86" s="16" t="s">
        <v>105</v>
      </c>
    </row>
    <row r="87" spans="1:6" s="16" customFormat="1">
      <c r="E87" s="16">
        <v>1</v>
      </c>
      <c r="F87" s="16" t="s">
        <v>103</v>
      </c>
    </row>
    <row r="88" spans="1:6" s="16" customFormat="1">
      <c r="E88" s="16">
        <v>2</v>
      </c>
      <c r="F88" s="16" t="s">
        <v>104</v>
      </c>
    </row>
    <row r="89" spans="1:6" s="16" customFormat="1">
      <c r="E89" s="16" t="s">
        <v>107</v>
      </c>
    </row>
    <row r="90" spans="1:6" s="16" customFormat="1">
      <c r="D90" s="16">
        <v>2</v>
      </c>
      <c r="E90" s="16" t="s">
        <v>106</v>
      </c>
    </row>
    <row r="91" spans="1:6" s="16" customFormat="1">
      <c r="E91" s="16" t="s">
        <v>108</v>
      </c>
    </row>
    <row r="92" spans="1:6" s="16" customFormat="1"/>
    <row r="93" spans="1:6" s="16" customFormat="1"/>
    <row r="94" spans="1:6" s="11" customFormat="1">
      <c r="A94" s="10" t="s">
        <v>69</v>
      </c>
    </row>
    <row r="95" spans="1:6" s="16" customFormat="1">
      <c r="C95" s="34"/>
      <c r="D95" s="34"/>
      <c r="E95" s="35"/>
    </row>
    <row r="96" spans="1:6" s="16" customFormat="1">
      <c r="B96" s="16">
        <v>1</v>
      </c>
      <c r="C96" s="16" t="s">
        <v>250</v>
      </c>
    </row>
    <row r="97" spans="2:4" s="16" customFormat="1"/>
    <row r="98" spans="2:4" s="16" customFormat="1"/>
    <row r="99" spans="2:4" s="16" customFormat="1">
      <c r="B99" s="13"/>
      <c r="D99" s="30"/>
    </row>
    <row r="100" spans="2:4" s="16" customFormat="1">
      <c r="D100" s="30"/>
    </row>
    <row r="101" spans="2:4" s="16" customFormat="1"/>
    <row r="102" spans="2:4" s="16" customFormat="1"/>
    <row r="103" spans="2:4" s="16" customFormat="1"/>
    <row r="104" spans="2:4" s="16" customFormat="1"/>
    <row r="105" spans="2:4" s="16" customFormat="1"/>
    <row r="106" spans="2:4" s="16" customFormat="1"/>
    <row r="107" spans="2:4" s="16" customFormat="1"/>
    <row r="108" spans="2:4" s="16" customFormat="1"/>
    <row r="109" spans="2:4" s="16" customFormat="1"/>
    <row r="110" spans="2:4" s="16" customFormat="1"/>
    <row r="111" spans="2:4" s="16" customFormat="1"/>
    <row r="112" spans="2:4"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pans="2:2" s="16" customFormat="1"/>
    <row r="130" spans="2:2" s="16" customFormat="1"/>
    <row r="131" spans="2:2" s="16" customFormat="1"/>
    <row r="132" spans="2:2" s="16" customFormat="1"/>
    <row r="133" spans="2:2" s="16" customFormat="1"/>
    <row r="134" spans="2:2" s="16" customFormat="1"/>
    <row r="135" spans="2:2" s="16" customFormat="1"/>
    <row r="136" spans="2:2" s="16" customFormat="1">
      <c r="B136" s="13"/>
    </row>
    <row r="137" spans="2:2" s="16" customFormat="1"/>
    <row r="138" spans="2:2" s="16" customFormat="1"/>
    <row r="139" spans="2:2" s="16" customFormat="1"/>
    <row r="140" spans="2:2" s="16" customFormat="1"/>
    <row r="141" spans="2:2" s="16" customFormat="1"/>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54"/>
  <sheetViews>
    <sheetView topLeftCell="A58" workbookViewId="0">
      <selection activeCell="J83" sqref="J83"/>
    </sheetView>
  </sheetViews>
  <sheetFormatPr defaultRowHeight="13.5"/>
  <sheetData>
    <row r="1" spans="1:9" s="11" customFormat="1">
      <c r="A1" s="10" t="s">
        <v>29</v>
      </c>
    </row>
    <row r="2" spans="1:9" s="12" customFormat="1">
      <c r="A2" s="12">
        <v>1</v>
      </c>
      <c r="B2" s="13" t="s">
        <v>30</v>
      </c>
    </row>
    <row r="3" spans="1:9" s="12" customFormat="1">
      <c r="B3" s="12">
        <v>1</v>
      </c>
      <c r="C3" s="12" t="s">
        <v>31</v>
      </c>
    </row>
    <row r="4" spans="1:9" s="12" customFormat="1">
      <c r="C4" s="12">
        <v>1</v>
      </c>
      <c r="D4" s="12" t="s">
        <v>163</v>
      </c>
      <c r="E4" s="12" t="s">
        <v>164</v>
      </c>
      <c r="I4" s="12" t="s">
        <v>32</v>
      </c>
    </row>
    <row r="5" spans="1:9" s="12" customFormat="1">
      <c r="D5" s="14" t="s">
        <v>33</v>
      </c>
      <c r="E5" t="s">
        <v>34</v>
      </c>
      <c r="F5"/>
      <c r="G5"/>
      <c r="I5" t="s">
        <v>190</v>
      </c>
    </row>
    <row r="6" spans="1:9" s="12" customFormat="1">
      <c r="D6" s="14" t="s">
        <v>35</v>
      </c>
      <c r="E6" t="s">
        <v>36</v>
      </c>
      <c r="F6"/>
      <c r="G6"/>
      <c r="I6" t="s">
        <v>37</v>
      </c>
    </row>
    <row r="7" spans="1:9" s="12" customFormat="1">
      <c r="D7" s="14" t="s">
        <v>38</v>
      </c>
      <c r="E7" t="s">
        <v>39</v>
      </c>
      <c r="F7"/>
      <c r="G7"/>
      <c r="I7" t="s">
        <v>159</v>
      </c>
    </row>
    <row r="8" spans="1:9" s="12" customFormat="1">
      <c r="D8" s="15" t="s">
        <v>40</v>
      </c>
      <c r="E8" t="s">
        <v>41</v>
      </c>
      <c r="F8"/>
      <c r="G8"/>
      <c r="I8" t="s">
        <v>42</v>
      </c>
    </row>
    <row r="9" spans="1:9" s="12" customFormat="1">
      <c r="C9" s="12">
        <v>2</v>
      </c>
      <c r="D9" s="33" t="s">
        <v>165</v>
      </c>
      <c r="E9"/>
      <c r="F9"/>
      <c r="G9"/>
      <c r="I9"/>
    </row>
    <row r="10" spans="1:9" s="12" customFormat="1">
      <c r="C10" s="12">
        <v>3</v>
      </c>
      <c r="D10" s="33" t="s">
        <v>187</v>
      </c>
      <c r="E10"/>
      <c r="F10"/>
      <c r="G10"/>
      <c r="I10"/>
    </row>
    <row r="11" spans="1:9" s="12" customFormat="1">
      <c r="B11" s="12">
        <v>2</v>
      </c>
      <c r="C11" s="12" t="s">
        <v>43</v>
      </c>
    </row>
    <row r="12" spans="1:9" s="12" customFormat="1"/>
    <row r="13" spans="1:9" s="11" customFormat="1">
      <c r="A13" s="10" t="s">
        <v>44</v>
      </c>
    </row>
    <row r="14" spans="1:9" s="16" customFormat="1">
      <c r="B14" s="13"/>
    </row>
    <row r="15" spans="1:9" s="16" customFormat="1">
      <c r="A15" s="16">
        <v>1</v>
      </c>
      <c r="B15" s="13" t="s">
        <v>45</v>
      </c>
    </row>
    <row r="16" spans="1:9" s="16" customFormat="1">
      <c r="C16" s="17" t="s">
        <v>46</v>
      </c>
      <c r="D16" s="16" t="s">
        <v>47</v>
      </c>
    </row>
    <row r="17" spans="3:4" s="16" customFormat="1">
      <c r="C17" s="17"/>
      <c r="D17" s="16" t="s">
        <v>48</v>
      </c>
    </row>
    <row r="18" spans="3:4" s="16" customFormat="1">
      <c r="C18" s="17" t="s">
        <v>49</v>
      </c>
      <c r="D18" s="16" t="s">
        <v>50</v>
      </c>
    </row>
    <row r="19" spans="3:4" s="16" customFormat="1">
      <c r="C19" s="17" t="s">
        <v>51</v>
      </c>
      <c r="D19" s="16" t="s">
        <v>52</v>
      </c>
    </row>
    <row r="20" spans="3:4" s="16" customFormat="1">
      <c r="C20" s="17"/>
      <c r="D20" s="16" t="s">
        <v>53</v>
      </c>
    </row>
    <row r="21" spans="3:4" s="16" customFormat="1">
      <c r="C21" s="17"/>
      <c r="D21" s="16" t="s">
        <v>160</v>
      </c>
    </row>
    <row r="22" spans="3:4" s="16" customFormat="1">
      <c r="C22" s="17"/>
      <c r="D22" s="16" t="s">
        <v>54</v>
      </c>
    </row>
    <row r="23" spans="3:4" s="16" customFormat="1">
      <c r="C23" s="17" t="s">
        <v>55</v>
      </c>
      <c r="D23" s="16" t="s">
        <v>56</v>
      </c>
    </row>
    <row r="24" spans="3:4" s="16" customFormat="1">
      <c r="C24" s="17"/>
      <c r="D24" s="16" t="s">
        <v>53</v>
      </c>
    </row>
    <row r="25" spans="3:4" s="16" customFormat="1">
      <c r="C25" s="17"/>
      <c r="D25" s="16" t="s">
        <v>160</v>
      </c>
    </row>
    <row r="26" spans="3:4" s="16" customFormat="1">
      <c r="C26" s="17"/>
      <c r="D26" s="16" t="s">
        <v>54</v>
      </c>
    </row>
    <row r="27" spans="3:4" s="16" customFormat="1">
      <c r="C27" s="17" t="s">
        <v>57</v>
      </c>
      <c r="D27" s="16" t="s">
        <v>58</v>
      </c>
    </row>
    <row r="28" spans="3:4" s="16" customFormat="1">
      <c r="C28" s="17" t="s">
        <v>191</v>
      </c>
      <c r="D28" s="16" t="s">
        <v>192</v>
      </c>
    </row>
    <row r="29" spans="3:4" s="16" customFormat="1">
      <c r="C29" s="17" t="s">
        <v>200</v>
      </c>
      <c r="D29" s="16" t="s">
        <v>201</v>
      </c>
    </row>
    <row r="30" spans="3:4" s="16" customFormat="1">
      <c r="C30" s="17" t="s">
        <v>59</v>
      </c>
      <c r="D30" s="16" t="s">
        <v>60</v>
      </c>
    </row>
    <row r="31" spans="3:4" s="16" customFormat="1">
      <c r="C31" s="17"/>
      <c r="D31" s="16" t="s">
        <v>61</v>
      </c>
    </row>
    <row r="32" spans="3:4" s="16" customFormat="1">
      <c r="C32" s="17"/>
      <c r="D32" s="16" t="s">
        <v>62</v>
      </c>
    </row>
    <row r="33" spans="1:4" s="16" customFormat="1" ht="12.75" customHeight="1">
      <c r="C33" s="17" t="s">
        <v>63</v>
      </c>
      <c r="D33" s="16" t="s">
        <v>64</v>
      </c>
    </row>
    <row r="34" spans="1:4" s="16" customFormat="1" ht="12.75" customHeight="1">
      <c r="C34" s="17"/>
      <c r="D34" s="16" t="s">
        <v>65</v>
      </c>
    </row>
    <row r="35" spans="1:4" s="16" customFormat="1" ht="12.75" customHeight="1">
      <c r="C35" s="17"/>
      <c r="D35" s="16" t="s">
        <v>66</v>
      </c>
    </row>
    <row r="36" spans="1:4" s="16" customFormat="1" ht="12.75" customHeight="1">
      <c r="C36" s="17" t="s">
        <v>67</v>
      </c>
      <c r="D36" s="16" t="s">
        <v>68</v>
      </c>
    </row>
    <row r="37" spans="1:4" s="16" customFormat="1" ht="12.75" customHeight="1">
      <c r="C37" s="17"/>
    </row>
    <row r="38" spans="1:4" s="16" customFormat="1" ht="12.75" customHeight="1">
      <c r="A38" s="16">
        <v>2</v>
      </c>
      <c r="B38" s="13" t="s">
        <v>69</v>
      </c>
      <c r="C38" s="17"/>
    </row>
    <row r="39" spans="1:4" s="16" customFormat="1" ht="12.75" customHeight="1">
      <c r="B39" s="13"/>
      <c r="C39" s="17"/>
    </row>
    <row r="40" spans="1:4" s="16" customFormat="1" ht="12.75" customHeight="1">
      <c r="B40" s="13"/>
      <c r="C40" s="17"/>
    </row>
    <row r="41" spans="1:4" s="16" customFormat="1" ht="12.75" customHeight="1">
      <c r="B41" s="13"/>
      <c r="C41" s="17"/>
    </row>
    <row r="42" spans="1:4" s="16" customFormat="1" ht="12.75" customHeight="1">
      <c r="B42" s="13"/>
      <c r="C42" s="17"/>
    </row>
    <row r="43" spans="1:4" s="16" customFormat="1" ht="12.75" customHeight="1">
      <c r="B43" s="13"/>
      <c r="C43" s="17"/>
    </row>
    <row r="44" spans="1:4" s="16" customFormat="1" ht="12.75" customHeight="1">
      <c r="B44" s="13"/>
      <c r="C44" s="17"/>
    </row>
    <row r="45" spans="1:4" s="16" customFormat="1" ht="12.75" customHeight="1">
      <c r="B45" s="13"/>
      <c r="C45" s="17"/>
    </row>
    <row r="46" spans="1:4" s="16" customFormat="1" ht="12.75" customHeight="1">
      <c r="C46" s="17"/>
    </row>
    <row r="47" spans="1:4" s="16" customFormat="1" ht="12.75" customHeight="1">
      <c r="A47" s="16">
        <v>3</v>
      </c>
      <c r="B47" s="13" t="s">
        <v>70</v>
      </c>
    </row>
    <row r="48" spans="1:4" s="16" customFormat="1" ht="12.75" customHeight="1">
      <c r="B48" s="16">
        <v>1</v>
      </c>
      <c r="C48" s="16" t="s">
        <v>71</v>
      </c>
    </row>
    <row r="49" spans="3:8" s="16" customFormat="1">
      <c r="C49" s="16">
        <v>1</v>
      </c>
      <c r="D49" s="16" t="s">
        <v>72</v>
      </c>
    </row>
    <row r="50" spans="3:8" s="16" customFormat="1">
      <c r="D50" s="16">
        <v>1</v>
      </c>
      <c r="E50" s="16" t="s">
        <v>73</v>
      </c>
    </row>
    <row r="51" spans="3:8" s="16" customFormat="1">
      <c r="D51" s="16">
        <v>2</v>
      </c>
      <c r="E51" s="16" t="s">
        <v>74</v>
      </c>
    </row>
    <row r="52" spans="3:8" s="16" customFormat="1">
      <c r="E52" s="16">
        <v>1</v>
      </c>
      <c r="F52" s="16" t="s">
        <v>75</v>
      </c>
    </row>
    <row r="53" spans="3:8" s="16" customFormat="1">
      <c r="F53" s="16" t="s">
        <v>76</v>
      </c>
    </row>
    <row r="54" spans="3:8" s="16" customFormat="1">
      <c r="F54" s="16" t="s">
        <v>77</v>
      </c>
    </row>
    <row r="55" spans="3:8" s="16" customFormat="1">
      <c r="F55" s="16" t="s">
        <v>212</v>
      </c>
    </row>
    <row r="56" spans="3:8" s="16" customFormat="1">
      <c r="E56" s="16">
        <v>2</v>
      </c>
      <c r="F56" s="16" t="s">
        <v>78</v>
      </c>
    </row>
    <row r="57" spans="3:8" s="16" customFormat="1">
      <c r="F57" s="16" t="s">
        <v>79</v>
      </c>
    </row>
    <row r="58" spans="3:8" s="16" customFormat="1">
      <c r="F58" s="16" t="s">
        <v>80</v>
      </c>
    </row>
    <row r="59" spans="3:8" s="16" customFormat="1">
      <c r="F59" s="16" t="s">
        <v>81</v>
      </c>
    </row>
    <row r="60" spans="3:8" s="16" customFormat="1">
      <c r="G60" s="16" t="s">
        <v>82</v>
      </c>
    </row>
    <row r="61" spans="3:8" s="16" customFormat="1">
      <c r="G61" s="16" t="s">
        <v>83</v>
      </c>
    </row>
    <row r="62" spans="3:8" s="16" customFormat="1">
      <c r="H62" s="16" t="s">
        <v>214</v>
      </c>
    </row>
    <row r="63" spans="3:8" s="16" customFormat="1">
      <c r="F63" s="16" t="s">
        <v>84</v>
      </c>
    </row>
    <row r="64" spans="3:8" s="16" customFormat="1">
      <c r="F64" s="16" t="s">
        <v>213</v>
      </c>
    </row>
    <row r="65" spans="3:6" s="16" customFormat="1">
      <c r="D65" s="16">
        <v>3</v>
      </c>
      <c r="E65" s="16" t="s">
        <v>169</v>
      </c>
    </row>
    <row r="66" spans="3:6" s="16" customFormat="1">
      <c r="D66" s="16">
        <v>4</v>
      </c>
      <c r="E66" s="16" t="s">
        <v>193</v>
      </c>
    </row>
    <row r="67" spans="3:6" s="16" customFormat="1">
      <c r="D67" s="16">
        <v>5</v>
      </c>
      <c r="E67" s="16" t="s">
        <v>85</v>
      </c>
    </row>
    <row r="68" spans="3:6" s="16" customFormat="1">
      <c r="F68" s="16" t="s">
        <v>86</v>
      </c>
    </row>
    <row r="69" spans="3:6" s="16" customFormat="1">
      <c r="F69" s="16" t="s">
        <v>87</v>
      </c>
    </row>
    <row r="70" spans="3:6" s="16" customFormat="1">
      <c r="E70" s="16" t="s">
        <v>88</v>
      </c>
    </row>
    <row r="71" spans="3:6" s="16" customFormat="1"/>
    <row r="72" spans="3:6" s="16" customFormat="1">
      <c r="C72" s="16">
        <v>2</v>
      </c>
      <c r="D72" s="16" t="s">
        <v>89</v>
      </c>
    </row>
    <row r="73" spans="3:6" s="16" customFormat="1">
      <c r="D73" s="16">
        <v>1</v>
      </c>
      <c r="E73" s="16" t="s">
        <v>90</v>
      </c>
    </row>
    <row r="74" spans="3:6" s="16" customFormat="1">
      <c r="D74" s="16">
        <v>2</v>
      </c>
      <c r="E74" s="16" t="s">
        <v>91</v>
      </c>
    </row>
    <row r="75" spans="3:6" s="16" customFormat="1">
      <c r="E75" s="16" t="s">
        <v>92</v>
      </c>
    </row>
    <row r="76" spans="3:6" s="16" customFormat="1">
      <c r="E76" s="16" t="s">
        <v>93</v>
      </c>
    </row>
    <row r="77" spans="3:6" s="16" customFormat="1">
      <c r="E77" s="16" t="s">
        <v>94</v>
      </c>
    </row>
    <row r="78" spans="3:6" s="16" customFormat="1">
      <c r="D78" s="16">
        <v>3</v>
      </c>
      <c r="E78" s="16" t="s">
        <v>95</v>
      </c>
    </row>
    <row r="79" spans="3:6" s="16" customFormat="1">
      <c r="E79" s="16" t="s">
        <v>96</v>
      </c>
    </row>
    <row r="80" spans="3:6" s="16" customFormat="1"/>
    <row r="81" spans="2:26" s="16" customFormat="1">
      <c r="B81" s="16">
        <v>2</v>
      </c>
      <c r="C81" s="16" t="s">
        <v>97</v>
      </c>
    </row>
    <row r="82" spans="2:26" s="16" customFormat="1">
      <c r="C82" s="16">
        <v>1</v>
      </c>
      <c r="D82" s="16" t="s">
        <v>166</v>
      </c>
    </row>
    <row r="83" spans="2:26" s="16" customFormat="1">
      <c r="C83" s="16">
        <v>2</v>
      </c>
      <c r="D83" s="16" t="s">
        <v>196</v>
      </c>
    </row>
    <row r="84" spans="2:26" s="16" customFormat="1">
      <c r="E84" s="16">
        <v>1</v>
      </c>
      <c r="F84" s="17" t="s">
        <v>158</v>
      </c>
      <c r="G84" s="16" t="s">
        <v>197</v>
      </c>
    </row>
    <row r="85" spans="2:26" s="16" customFormat="1" ht="12.75" customHeight="1">
      <c r="B85" s="13"/>
      <c r="E85" s="16">
        <v>2</v>
      </c>
      <c r="F85" s="17" t="s">
        <v>98</v>
      </c>
      <c r="G85" s="16" t="s">
        <v>198</v>
      </c>
    </row>
    <row r="86" spans="2:26" s="16" customFormat="1">
      <c r="E86" s="16">
        <v>3</v>
      </c>
      <c r="F86" s="17" t="s">
        <v>161</v>
      </c>
      <c r="G86" s="16" t="s">
        <v>194</v>
      </c>
      <c r="Z86" s="16" t="s">
        <v>102</v>
      </c>
    </row>
    <row r="87" spans="2:26" s="16" customFormat="1">
      <c r="E87" s="16">
        <v>4</v>
      </c>
      <c r="F87" s="17" t="s">
        <v>168</v>
      </c>
      <c r="G87" s="16" t="s">
        <v>195</v>
      </c>
    </row>
    <row r="88" spans="2:26" s="16" customFormat="1">
      <c r="F88" s="17"/>
    </row>
    <row r="89" spans="2:26" s="16" customFormat="1">
      <c r="C89" s="16">
        <v>3</v>
      </c>
      <c r="D89" s="30" t="s">
        <v>167</v>
      </c>
      <c r="F89" s="17"/>
    </row>
    <row r="90" spans="2:26" s="16" customFormat="1">
      <c r="E90" s="16" t="s">
        <v>170</v>
      </c>
      <c r="F90" s="17"/>
    </row>
    <row r="91" spans="2:26" s="16" customFormat="1">
      <c r="E91" s="16" t="s">
        <v>171</v>
      </c>
      <c r="F91" s="17"/>
    </row>
    <row r="92" spans="2:26" s="16" customFormat="1">
      <c r="C92" s="16">
        <v>4</v>
      </c>
      <c r="D92" s="16" t="s">
        <v>199</v>
      </c>
      <c r="F92" s="17"/>
    </row>
    <row r="93" spans="2:26" s="16" customFormat="1" ht="12.75" customHeight="1">
      <c r="B93" s="16">
        <v>3</v>
      </c>
      <c r="C93" s="16" t="s">
        <v>99</v>
      </c>
    </row>
    <row r="94" spans="2:26" s="16" customFormat="1">
      <c r="C94" s="16">
        <v>1</v>
      </c>
      <c r="D94" s="16" t="s">
        <v>153</v>
      </c>
    </row>
    <row r="95" spans="2:26" s="16" customFormat="1"/>
    <row r="96" spans="2:26" s="16" customFormat="1"/>
    <row r="97" spans="2:6" s="16" customFormat="1"/>
    <row r="98" spans="2:6" s="16" customFormat="1">
      <c r="C98" s="16">
        <v>2</v>
      </c>
      <c r="D98" s="16" t="s">
        <v>100</v>
      </c>
    </row>
    <row r="99" spans="2:6" s="16" customFormat="1">
      <c r="D99" s="16">
        <v>1</v>
      </c>
      <c r="E99" s="16" t="s">
        <v>105</v>
      </c>
    </row>
    <row r="100" spans="2:6" s="16" customFormat="1">
      <c r="E100" s="16">
        <v>1</v>
      </c>
      <c r="F100" s="16" t="s">
        <v>103</v>
      </c>
    </row>
    <row r="101" spans="2:6" s="16" customFormat="1">
      <c r="E101" s="16">
        <v>2</v>
      </c>
      <c r="F101" s="16" t="s">
        <v>104</v>
      </c>
    </row>
    <row r="102" spans="2:6" s="16" customFormat="1">
      <c r="E102" s="16" t="s">
        <v>107</v>
      </c>
    </row>
    <row r="103" spans="2:6" s="16" customFormat="1">
      <c r="D103" s="16">
        <v>2</v>
      </c>
      <c r="E103" s="16" t="s">
        <v>106</v>
      </c>
    </row>
    <row r="104" spans="2:6" s="16" customFormat="1">
      <c r="E104" s="16" t="s">
        <v>108</v>
      </c>
    </row>
    <row r="105" spans="2:6" s="16" customFormat="1"/>
    <row r="106" spans="2:6" s="16" customFormat="1"/>
    <row r="107" spans="2:6" s="16" customFormat="1"/>
    <row r="108" spans="2:6" s="16" customFormat="1">
      <c r="C108" s="34">
        <v>3</v>
      </c>
      <c r="D108" s="34" t="s">
        <v>101</v>
      </c>
      <c r="E108" s="35" t="s">
        <v>156</v>
      </c>
    </row>
    <row r="109" spans="2:6" s="16" customFormat="1"/>
    <row r="110" spans="2:6" s="16" customFormat="1"/>
    <row r="111" spans="2:6" s="16" customFormat="1"/>
    <row r="112" spans="2:6" s="16" customFormat="1">
      <c r="B112" s="13"/>
      <c r="D112" s="30"/>
    </row>
    <row r="113" spans="4:4" s="16" customFormat="1">
      <c r="D113" s="30"/>
    </row>
    <row r="114" spans="4:4" s="16" customFormat="1"/>
    <row r="115" spans="4:4" s="16" customFormat="1"/>
    <row r="116" spans="4:4" s="16" customFormat="1"/>
    <row r="117" spans="4:4" s="16" customFormat="1"/>
    <row r="118" spans="4:4" s="16" customFormat="1"/>
    <row r="119" spans="4:4" s="16" customFormat="1"/>
    <row r="120" spans="4:4" s="16" customFormat="1"/>
    <row r="121" spans="4:4" s="16" customFormat="1"/>
    <row r="122" spans="4:4" s="16" customFormat="1"/>
    <row r="123" spans="4:4" s="16" customFormat="1"/>
    <row r="124" spans="4:4" s="16" customFormat="1"/>
    <row r="125" spans="4:4" s="16" customFormat="1"/>
    <row r="126" spans="4:4" s="16" customFormat="1"/>
    <row r="127" spans="4:4" s="16" customFormat="1"/>
    <row r="128" spans="4:4"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pans="2:2" s="16" customFormat="1"/>
    <row r="146" spans="2:2" s="16" customFormat="1"/>
    <row r="147" spans="2:2" s="16" customFormat="1"/>
    <row r="148" spans="2:2" s="16" customFormat="1"/>
    <row r="149" spans="2:2" s="16" customFormat="1">
      <c r="B149" s="13"/>
    </row>
    <row r="150" spans="2:2" s="16" customFormat="1"/>
    <row r="151" spans="2:2" s="16" customFormat="1"/>
    <row r="152" spans="2:2" s="16" customFormat="1"/>
    <row r="153" spans="2:2" s="16" customFormat="1"/>
    <row r="154" spans="2:2" s="16" customFormat="1"/>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V50"/>
  <sheetViews>
    <sheetView topLeftCell="A19" workbookViewId="0">
      <selection activeCell="Q47" sqref="Q47:Q48"/>
    </sheetView>
  </sheetViews>
  <sheetFormatPr defaultRowHeight="11.25"/>
  <cols>
    <col min="1" max="13" width="9" style="56"/>
    <col min="14" max="14" width="12.875" style="56" customWidth="1"/>
    <col min="15" max="17" width="9" style="56"/>
    <col min="18" max="18" width="7.875" style="56" customWidth="1"/>
    <col min="19" max="16384" width="9" style="56"/>
  </cols>
  <sheetData>
    <row r="2" spans="1:16">
      <c r="A2" s="75" t="s">
        <v>509</v>
      </c>
      <c r="B2" s="75"/>
      <c r="C2" s="75"/>
      <c r="D2" s="75"/>
      <c r="E2" s="75"/>
      <c r="F2" s="75"/>
      <c r="G2" s="75"/>
      <c r="H2" s="75"/>
      <c r="I2" s="75"/>
      <c r="J2" s="75"/>
      <c r="K2" s="75"/>
      <c r="L2" s="75"/>
      <c r="M2" s="75"/>
      <c r="N2" s="75"/>
      <c r="O2" s="75"/>
      <c r="P2" s="75"/>
    </row>
    <row r="3" spans="1:16">
      <c r="A3" s="75"/>
      <c r="B3" s="75"/>
      <c r="C3" s="75" t="s">
        <v>494</v>
      </c>
      <c r="D3" s="75"/>
      <c r="E3" s="75"/>
      <c r="F3" s="75"/>
      <c r="G3" s="75"/>
      <c r="H3" s="75"/>
      <c r="I3" s="75"/>
      <c r="J3" s="75"/>
      <c r="K3" s="75"/>
      <c r="L3" s="75"/>
      <c r="M3" s="75"/>
      <c r="N3" s="75"/>
      <c r="O3" s="75"/>
      <c r="P3" s="75"/>
    </row>
    <row r="4" spans="1:16">
      <c r="A4" s="75"/>
      <c r="B4" s="75"/>
      <c r="C4" s="75"/>
      <c r="D4" s="75"/>
      <c r="E4" s="75"/>
      <c r="F4" s="75"/>
      <c r="G4" s="75"/>
      <c r="H4" s="75"/>
      <c r="I4" s="75"/>
      <c r="J4" s="75"/>
      <c r="K4" s="75"/>
      <c r="L4" s="75"/>
      <c r="M4" s="75"/>
      <c r="N4" s="75"/>
      <c r="O4" s="75"/>
      <c r="P4" s="75"/>
    </row>
    <row r="5" spans="1:16">
      <c r="A5" s="75"/>
      <c r="B5" s="75"/>
      <c r="C5" s="75"/>
      <c r="D5" s="75"/>
      <c r="E5" s="75"/>
      <c r="F5" s="75"/>
      <c r="G5" s="75"/>
      <c r="H5" s="75"/>
      <c r="I5" s="75"/>
      <c r="J5" s="75"/>
      <c r="K5" s="75"/>
      <c r="L5" s="75"/>
      <c r="M5" s="75"/>
      <c r="N5" s="75"/>
      <c r="O5" s="75"/>
      <c r="P5" s="75"/>
    </row>
    <row r="6" spans="1:16" ht="13.5">
      <c r="A6" s="75"/>
      <c r="B6" s="75"/>
      <c r="C6" s="75" t="s">
        <v>495</v>
      </c>
      <c r="D6" s="75"/>
      <c r="E6" s="75"/>
      <c r="F6" s="75"/>
      <c r="G6" s="75"/>
      <c r="H6" s="75"/>
      <c r="I6" s="75"/>
      <c r="J6" s="75"/>
      <c r="K6" s="75"/>
      <c r="L6" s="75"/>
      <c r="M6" s="76"/>
      <c r="N6" s="75"/>
      <c r="O6" s="75"/>
      <c r="P6" s="75"/>
    </row>
    <row r="7" spans="1:16" ht="13.5">
      <c r="A7" s="75"/>
      <c r="B7" s="75"/>
      <c r="C7" s="75"/>
      <c r="D7" s="75"/>
      <c r="E7" s="75"/>
      <c r="F7" s="75"/>
      <c r="G7" s="75"/>
      <c r="H7" s="75"/>
      <c r="I7" s="75"/>
      <c r="J7" s="75"/>
      <c r="K7" s="75"/>
      <c r="L7" s="75"/>
      <c r="M7" s="76"/>
      <c r="N7" s="75"/>
      <c r="O7" s="75"/>
      <c r="P7" s="75"/>
    </row>
    <row r="8" spans="1:16" ht="13.5">
      <c r="A8" s="75"/>
      <c r="B8" s="75"/>
      <c r="C8" s="77" t="s">
        <v>496</v>
      </c>
      <c r="D8" s="76" t="s">
        <v>497</v>
      </c>
      <c r="E8" s="76"/>
      <c r="F8" s="78"/>
      <c r="G8" s="79" t="s">
        <v>498</v>
      </c>
      <c r="H8" s="80"/>
      <c r="I8" s="76"/>
      <c r="J8" s="76"/>
      <c r="K8" s="76"/>
      <c r="L8" s="75"/>
      <c r="M8" s="76"/>
      <c r="N8" s="75"/>
      <c r="O8" s="75"/>
      <c r="P8" s="75"/>
    </row>
    <row r="9" spans="1:16" ht="13.5">
      <c r="A9" s="75"/>
      <c r="B9" s="75"/>
      <c r="C9" s="81" t="s">
        <v>499</v>
      </c>
      <c r="D9" s="76" t="s">
        <v>500</v>
      </c>
      <c r="E9" s="76"/>
      <c r="F9" s="80"/>
      <c r="G9" s="79" t="s">
        <v>507</v>
      </c>
      <c r="H9" s="80"/>
      <c r="I9" s="76"/>
      <c r="J9" s="76"/>
      <c r="K9" s="76"/>
      <c r="L9" s="75"/>
      <c r="M9" s="76"/>
      <c r="N9" s="75"/>
      <c r="O9" s="75"/>
      <c r="P9" s="75"/>
    </row>
    <row r="10" spans="1:16" ht="13.5">
      <c r="A10" s="75"/>
      <c r="B10" s="75"/>
      <c r="C10" s="77" t="s">
        <v>501</v>
      </c>
      <c r="D10" s="76" t="s">
        <v>502</v>
      </c>
      <c r="E10" s="76"/>
      <c r="F10" s="76"/>
      <c r="G10" s="76" t="s">
        <v>503</v>
      </c>
      <c r="H10" s="76"/>
      <c r="I10" s="76"/>
      <c r="J10" s="76"/>
      <c r="K10" s="76"/>
      <c r="L10" s="75"/>
      <c r="M10" s="75"/>
      <c r="N10" s="75"/>
      <c r="O10" s="75"/>
      <c r="P10" s="75"/>
    </row>
    <row r="11" spans="1:16" ht="13.5">
      <c r="A11" s="75"/>
      <c r="B11" s="75"/>
      <c r="C11" s="77" t="s">
        <v>504</v>
      </c>
      <c r="D11" s="76" t="s">
        <v>505</v>
      </c>
      <c r="E11" s="76"/>
      <c r="F11" s="76"/>
      <c r="G11" s="76" t="s">
        <v>506</v>
      </c>
      <c r="H11" s="76"/>
      <c r="I11" s="76"/>
      <c r="J11" s="76"/>
      <c r="K11" s="76"/>
      <c r="L11" s="75"/>
      <c r="M11" s="75"/>
      <c r="N11" s="75"/>
      <c r="O11" s="75"/>
      <c r="P11" s="75"/>
    </row>
    <row r="12" spans="1:16">
      <c r="A12" s="75"/>
      <c r="B12" s="75"/>
      <c r="C12" s="75"/>
      <c r="D12" s="75"/>
      <c r="E12" s="75"/>
      <c r="F12" s="75"/>
      <c r="G12" s="75"/>
      <c r="H12" s="75"/>
      <c r="I12" s="75"/>
      <c r="J12" s="75"/>
      <c r="K12" s="75"/>
      <c r="L12" s="75"/>
      <c r="M12" s="75"/>
      <c r="N12" s="75"/>
      <c r="O12" s="75"/>
      <c r="P12" s="75"/>
    </row>
    <row r="13" spans="1:16">
      <c r="A13" s="75"/>
      <c r="B13" s="75"/>
      <c r="C13" s="75"/>
      <c r="D13" s="75"/>
      <c r="E13" s="75"/>
      <c r="F13" s="75"/>
      <c r="G13" s="75"/>
      <c r="H13" s="75"/>
      <c r="I13" s="75"/>
      <c r="J13" s="75"/>
      <c r="K13" s="75"/>
      <c r="L13" s="75"/>
      <c r="M13" s="75"/>
      <c r="N13" s="75"/>
      <c r="O13" s="75"/>
      <c r="P13" s="75"/>
    </row>
    <row r="14" spans="1:16">
      <c r="A14" s="75"/>
      <c r="B14" s="75"/>
      <c r="C14" s="75"/>
      <c r="D14" s="75"/>
      <c r="E14" s="75"/>
      <c r="F14" s="75"/>
      <c r="G14" s="75"/>
      <c r="H14" s="75"/>
      <c r="I14" s="75"/>
      <c r="J14" s="75"/>
      <c r="K14" s="75"/>
      <c r="L14" s="75"/>
      <c r="M14" s="75"/>
      <c r="N14" s="75"/>
      <c r="O14" s="75"/>
      <c r="P14" s="75"/>
    </row>
    <row r="15" spans="1:16">
      <c r="A15" s="75"/>
      <c r="B15" s="75"/>
      <c r="C15" s="75"/>
      <c r="D15" s="75"/>
      <c r="E15" s="75"/>
      <c r="F15" s="75"/>
      <c r="G15" s="75"/>
      <c r="H15" s="75"/>
      <c r="I15" s="75"/>
      <c r="J15" s="75"/>
      <c r="K15" s="75"/>
      <c r="L15" s="75"/>
      <c r="M15" s="75"/>
      <c r="N15" s="75"/>
      <c r="O15" s="75"/>
      <c r="P15" s="75"/>
    </row>
    <row r="16" spans="1:16">
      <c r="A16" s="75"/>
      <c r="B16" s="75"/>
      <c r="C16" s="75" t="s">
        <v>508</v>
      </c>
      <c r="D16" s="75"/>
      <c r="E16" s="75"/>
      <c r="F16" s="75"/>
      <c r="G16" s="75"/>
      <c r="H16" s="75"/>
      <c r="I16" s="75"/>
      <c r="J16" s="75"/>
      <c r="K16" s="75"/>
      <c r="L16" s="75"/>
      <c r="M16" s="75"/>
      <c r="N16" s="75"/>
      <c r="O16" s="75"/>
      <c r="P16" s="75"/>
    </row>
    <row r="17" spans="1:22">
      <c r="A17" s="75"/>
      <c r="B17" s="75"/>
      <c r="C17" s="75"/>
      <c r="D17" s="75"/>
      <c r="E17" s="75"/>
      <c r="F17" s="75"/>
      <c r="G17" s="75"/>
      <c r="H17" s="75"/>
      <c r="I17" s="75"/>
      <c r="J17" s="75"/>
      <c r="K17" s="75"/>
      <c r="L17" s="75"/>
      <c r="M17" s="75"/>
      <c r="N17" s="75"/>
      <c r="O17" s="75"/>
      <c r="P17" s="75"/>
    </row>
    <row r="18" spans="1:22">
      <c r="A18" s="75"/>
      <c r="B18" s="75"/>
      <c r="C18" s="75"/>
      <c r="D18" s="75"/>
      <c r="E18" s="75"/>
      <c r="F18" s="75"/>
      <c r="G18" s="75"/>
      <c r="H18" s="75"/>
      <c r="I18" s="75"/>
      <c r="J18" s="75"/>
      <c r="K18" s="75"/>
      <c r="L18" s="75"/>
      <c r="M18" s="75"/>
      <c r="N18" s="75"/>
      <c r="O18" s="75"/>
      <c r="P18" s="75"/>
    </row>
    <row r="19" spans="1:22">
      <c r="A19" s="75"/>
      <c r="B19" s="75"/>
      <c r="C19" s="75"/>
      <c r="D19" s="75"/>
      <c r="E19" s="75"/>
      <c r="F19" s="75"/>
      <c r="G19" s="75"/>
      <c r="H19" s="75"/>
      <c r="I19" s="75"/>
      <c r="J19" s="75"/>
      <c r="K19" s="75"/>
      <c r="L19" s="75"/>
      <c r="M19" s="75"/>
      <c r="N19" s="75"/>
      <c r="O19" s="75"/>
      <c r="P19" s="75"/>
    </row>
    <row r="20" spans="1:22">
      <c r="A20" s="75"/>
      <c r="B20" s="75"/>
      <c r="C20" s="75"/>
      <c r="D20" s="75"/>
      <c r="E20" s="75"/>
      <c r="F20" s="75"/>
      <c r="G20" s="75"/>
      <c r="H20" s="75"/>
      <c r="I20" s="75"/>
      <c r="J20" s="75"/>
      <c r="K20" s="75"/>
      <c r="L20" s="75"/>
      <c r="M20" s="75"/>
      <c r="N20" s="75"/>
      <c r="O20" s="75"/>
      <c r="P20" s="75"/>
    </row>
    <row r="21" spans="1:22">
      <c r="A21" s="75"/>
      <c r="B21" s="75"/>
      <c r="C21" s="75"/>
      <c r="D21" s="75"/>
      <c r="E21" s="75"/>
      <c r="F21" s="75"/>
      <c r="G21" s="75"/>
      <c r="H21" s="75"/>
      <c r="I21" s="75"/>
      <c r="J21" s="75"/>
      <c r="K21" s="75"/>
      <c r="L21" s="75"/>
      <c r="M21" s="75"/>
      <c r="N21" s="75"/>
      <c r="O21" s="75"/>
      <c r="P21" s="75"/>
      <c r="S21" s="71"/>
      <c r="T21" s="71"/>
      <c r="V21" s="83"/>
    </row>
    <row r="22" spans="1:22">
      <c r="A22" s="75"/>
      <c r="B22" s="75"/>
      <c r="C22" s="75"/>
      <c r="D22" s="75"/>
      <c r="E22" s="75"/>
      <c r="F22" s="75"/>
      <c r="G22" s="75"/>
      <c r="H22" s="75"/>
      <c r="I22" s="75"/>
      <c r="J22" s="75"/>
      <c r="K22" s="75"/>
      <c r="L22" s="75"/>
      <c r="M22" s="75"/>
      <c r="N22" s="75"/>
      <c r="O22" s="75"/>
      <c r="P22" s="75"/>
      <c r="S22" s="71"/>
      <c r="T22" s="71"/>
      <c r="V22" s="83"/>
    </row>
    <row r="23" spans="1:22">
      <c r="S23" s="71"/>
      <c r="T23" s="71"/>
    </row>
    <row r="24" spans="1:22">
      <c r="T24" s="71"/>
    </row>
    <row r="25" spans="1:22">
      <c r="A25" s="56" t="s">
        <v>510</v>
      </c>
      <c r="C25" s="56" t="s">
        <v>511</v>
      </c>
      <c r="F25" s="56" t="s">
        <v>531</v>
      </c>
      <c r="O25" s="56" t="s">
        <v>517</v>
      </c>
    </row>
    <row r="27" spans="1:22">
      <c r="C27" s="56" t="s">
        <v>513</v>
      </c>
    </row>
    <row r="28" spans="1:22">
      <c r="D28" s="56" t="s">
        <v>527</v>
      </c>
    </row>
    <row r="30" spans="1:22">
      <c r="C30" s="56" t="s">
        <v>512</v>
      </c>
    </row>
    <row r="32" spans="1:22">
      <c r="E32" s="71" t="s">
        <v>514</v>
      </c>
      <c r="M32" s="83"/>
    </row>
    <row r="33" spans="3:21">
      <c r="F33" s="56" t="s">
        <v>595</v>
      </c>
      <c r="M33" s="83"/>
      <c r="O33" s="71" t="s">
        <v>526</v>
      </c>
      <c r="P33" s="56" t="s">
        <v>520</v>
      </c>
      <c r="Q33" s="56" t="s">
        <v>521</v>
      </c>
      <c r="S33" s="88" t="s">
        <v>522</v>
      </c>
      <c r="T33" s="71">
        <v>5</v>
      </c>
    </row>
    <row r="34" spans="3:21">
      <c r="F34" s="56" t="s">
        <v>519</v>
      </c>
      <c r="I34" s="93" t="s">
        <v>579</v>
      </c>
      <c r="N34" s="88" t="s">
        <v>518</v>
      </c>
      <c r="O34" s="71">
        <v>15</v>
      </c>
      <c r="P34" s="90">
        <v>0.16</v>
      </c>
      <c r="Q34" s="74"/>
    </row>
    <row r="35" spans="3:21">
      <c r="F35" s="56" t="s">
        <v>528</v>
      </c>
      <c r="N35" s="88"/>
      <c r="O35" s="71">
        <f>O34+$T$33</f>
        <v>20</v>
      </c>
      <c r="P35" s="90">
        <f>$T$33*$P$34/$O$34</f>
        <v>5.3333333333333337E-2</v>
      </c>
      <c r="Q35" s="87">
        <f>(1-SUM(P34:P38))/2</f>
        <v>0.18</v>
      </c>
      <c r="T35" s="74"/>
    </row>
    <row r="36" spans="3:21">
      <c r="M36" s="86"/>
      <c r="N36" s="88" t="s">
        <v>516</v>
      </c>
      <c r="O36" s="71">
        <f>O35+O34*2</f>
        <v>50</v>
      </c>
      <c r="P36" s="90">
        <f>P34*2</f>
        <v>0.32</v>
      </c>
      <c r="Q36" s="74"/>
      <c r="S36" s="88" t="s">
        <v>524</v>
      </c>
      <c r="T36" s="90">
        <f>SUM(P34:P38)/60</f>
        <v>1.0666666666666666E-2</v>
      </c>
    </row>
    <row r="37" spans="3:21">
      <c r="E37" s="56" t="s">
        <v>515</v>
      </c>
      <c r="N37" s="88"/>
      <c r="O37" s="71">
        <f>O36+$T$33</f>
        <v>55</v>
      </c>
      <c r="P37" s="90">
        <f>$T$33*$P$34/$O$34</f>
        <v>5.3333333333333337E-2</v>
      </c>
      <c r="Q37" s="85">
        <f>Q35</f>
        <v>0.18</v>
      </c>
      <c r="S37" s="74"/>
    </row>
    <row r="38" spans="3:21">
      <c r="M38" s="84"/>
      <c r="N38" s="89" t="s">
        <v>523</v>
      </c>
      <c r="O38" s="71">
        <f>P38/($P$34/$O$34)</f>
        <v>5.0000000000000009</v>
      </c>
      <c r="P38" s="90">
        <f>(60-O37)*P34/O34</f>
        <v>5.3333333333333337E-2</v>
      </c>
      <c r="Q38" s="74"/>
      <c r="S38" s="74"/>
    </row>
    <row r="39" spans="3:21">
      <c r="F39" s="56" t="s">
        <v>532</v>
      </c>
      <c r="O39" s="74"/>
      <c r="P39" s="74"/>
      <c r="R39" s="74"/>
    </row>
    <row r="40" spans="3:21">
      <c r="F40" s="56" t="s">
        <v>600</v>
      </c>
      <c r="R40" s="74"/>
    </row>
    <row r="41" spans="3:21">
      <c r="F41" s="56" t="s">
        <v>533</v>
      </c>
      <c r="M41" s="86"/>
      <c r="N41" s="84"/>
      <c r="O41" s="91" t="s">
        <v>525</v>
      </c>
      <c r="R41" s="85"/>
    </row>
    <row r="42" spans="3:21">
      <c r="K42" s="83"/>
      <c r="L42" s="83"/>
      <c r="N42" s="84"/>
      <c r="O42" s="91" t="s">
        <v>535</v>
      </c>
      <c r="S42" s="84"/>
    </row>
    <row r="43" spans="3:21">
      <c r="E43" s="56" t="s">
        <v>529</v>
      </c>
    </row>
    <row r="44" spans="3:21">
      <c r="F44" s="56" t="s">
        <v>530</v>
      </c>
    </row>
    <row r="45" spans="3:21">
      <c r="O45" s="56" t="s">
        <v>539</v>
      </c>
    </row>
    <row r="46" spans="3:21">
      <c r="N46" s="83"/>
      <c r="P46" s="71" t="s">
        <v>537</v>
      </c>
      <c r="U46" s="98"/>
    </row>
    <row r="47" spans="3:21">
      <c r="C47" s="56" t="s">
        <v>534</v>
      </c>
      <c r="D47" s="56" t="s">
        <v>536</v>
      </c>
      <c r="Q47" s="83"/>
    </row>
    <row r="50" spans="14:17">
      <c r="N50" s="71"/>
      <c r="Q50" s="83"/>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84"/>
  <sheetViews>
    <sheetView topLeftCell="A10" workbookViewId="0">
      <selection activeCell="F63" sqref="F63"/>
    </sheetView>
  </sheetViews>
  <sheetFormatPr defaultRowHeight="13.5"/>
  <cols>
    <col min="5" max="5" width="24.375" customWidth="1"/>
    <col min="6" max="6" width="9.5" customWidth="1"/>
  </cols>
  <sheetData>
    <row r="1" spans="3:27">
      <c r="C1" s="71" t="s">
        <v>601</v>
      </c>
      <c r="D1" s="101" t="s">
        <v>715</v>
      </c>
      <c r="E1" s="71"/>
      <c r="F1" s="71"/>
      <c r="G1" s="71"/>
      <c r="H1" s="71"/>
      <c r="I1" s="71"/>
      <c r="J1" s="71"/>
      <c r="K1" s="71"/>
      <c r="L1" s="71"/>
      <c r="M1" s="71"/>
      <c r="N1" s="71"/>
      <c r="O1" s="71"/>
      <c r="P1" s="71"/>
      <c r="Q1" s="71"/>
      <c r="R1" s="71"/>
      <c r="S1" s="71"/>
      <c r="T1" s="71"/>
      <c r="U1" s="71"/>
      <c r="V1" s="71"/>
      <c r="W1" s="71"/>
      <c r="X1" s="71"/>
      <c r="Y1" s="71"/>
      <c r="Z1" s="71"/>
      <c r="AA1" s="71"/>
    </row>
    <row r="2" spans="3:27">
      <c r="D2" s="154" t="s">
        <v>602</v>
      </c>
      <c r="E2" s="71" t="s">
        <v>603</v>
      </c>
      <c r="F2" s="71" t="s">
        <v>851</v>
      </c>
      <c r="G2" s="101" t="s">
        <v>808</v>
      </c>
      <c r="H2" s="71"/>
      <c r="I2" s="71"/>
      <c r="J2" s="71"/>
      <c r="K2" s="71"/>
      <c r="L2" s="71"/>
      <c r="M2" s="71"/>
      <c r="N2" s="71"/>
      <c r="O2" s="71"/>
      <c r="P2" s="71"/>
      <c r="Q2" s="71"/>
      <c r="R2" s="71"/>
      <c r="S2" s="71"/>
      <c r="T2" s="71"/>
      <c r="U2" s="71"/>
      <c r="V2" s="71"/>
      <c r="W2" s="71"/>
      <c r="X2" s="71"/>
      <c r="Y2" s="71"/>
      <c r="Z2" s="71"/>
      <c r="AA2" s="71"/>
    </row>
    <row r="3" spans="3:27">
      <c r="C3" s="71"/>
      <c r="D3" s="154"/>
      <c r="E3" s="71" t="s">
        <v>605</v>
      </c>
      <c r="F3" s="71" t="s">
        <v>852</v>
      </c>
      <c r="G3" s="101" t="s">
        <v>819</v>
      </c>
      <c r="H3" s="71"/>
      <c r="I3" s="71"/>
      <c r="J3" s="71"/>
      <c r="K3" s="71"/>
      <c r="L3" s="71"/>
      <c r="M3" s="71"/>
      <c r="N3" s="71"/>
      <c r="O3" s="71"/>
      <c r="P3" s="71"/>
      <c r="Q3" s="71"/>
      <c r="R3" s="71"/>
      <c r="S3" s="71"/>
      <c r="T3" s="71"/>
      <c r="U3" s="71"/>
      <c r="V3" s="71"/>
      <c r="W3" s="71"/>
      <c r="X3" s="71"/>
      <c r="Y3" s="71"/>
      <c r="Z3" s="71"/>
      <c r="AA3" s="71"/>
    </row>
    <row r="4" spans="3:27">
      <c r="C4" s="71"/>
      <c r="D4" s="154"/>
      <c r="E4" s="71" t="s">
        <v>606</v>
      </c>
      <c r="F4" s="71" t="s">
        <v>853</v>
      </c>
      <c r="G4" s="101" t="s">
        <v>820</v>
      </c>
      <c r="H4" s="71"/>
      <c r="I4" s="71"/>
      <c r="J4" s="71"/>
      <c r="K4" s="71"/>
      <c r="L4" s="71"/>
      <c r="M4" s="71"/>
      <c r="N4" s="71"/>
      <c r="O4" s="71"/>
      <c r="P4" s="71"/>
      <c r="Q4" s="71"/>
      <c r="R4" s="71"/>
      <c r="S4" s="71"/>
      <c r="T4" s="71"/>
      <c r="U4" s="71"/>
      <c r="V4" s="71"/>
      <c r="W4" s="71"/>
      <c r="X4" s="71"/>
      <c r="Y4" s="71"/>
      <c r="Z4" s="71"/>
      <c r="AA4" s="71"/>
    </row>
    <row r="5" spans="3:27">
      <c r="C5" s="71"/>
      <c r="D5" s="154"/>
      <c r="E5" s="71" t="s">
        <v>686</v>
      </c>
      <c r="F5" s="71" t="s">
        <v>854</v>
      </c>
      <c r="G5" s="101" t="s">
        <v>831</v>
      </c>
      <c r="H5" s="71"/>
      <c r="I5" s="71"/>
      <c r="J5" s="71"/>
      <c r="K5" s="71"/>
      <c r="L5" s="71"/>
      <c r="M5" s="71"/>
      <c r="N5" s="71"/>
      <c r="O5" s="71"/>
      <c r="P5" s="71"/>
      <c r="Q5" s="71"/>
      <c r="R5" s="71"/>
      <c r="S5" s="71"/>
      <c r="T5" s="71"/>
      <c r="U5" s="71"/>
      <c r="V5" s="71"/>
      <c r="W5" s="71"/>
      <c r="X5" s="71"/>
      <c r="Y5" s="71"/>
      <c r="Z5" s="71"/>
      <c r="AA5" s="71"/>
    </row>
    <row r="6" spans="3:27">
      <c r="C6" s="71"/>
      <c r="D6" s="154"/>
      <c r="E6" s="71" t="s">
        <v>607</v>
      </c>
      <c r="F6" s="71" t="s">
        <v>855</v>
      </c>
      <c r="G6" s="101" t="s">
        <v>821</v>
      </c>
      <c r="H6" s="71"/>
      <c r="I6" s="71"/>
      <c r="J6" s="71"/>
      <c r="K6" s="71"/>
      <c r="L6" s="71"/>
      <c r="M6" s="71"/>
      <c r="N6" s="71"/>
      <c r="O6" s="71"/>
      <c r="P6" s="71"/>
      <c r="Q6" s="71"/>
      <c r="R6" s="71"/>
      <c r="S6" s="71"/>
      <c r="T6" s="71"/>
      <c r="U6" s="71"/>
      <c r="V6" s="71"/>
      <c r="W6" s="71"/>
      <c r="X6" s="71"/>
      <c r="Y6" s="71"/>
      <c r="Z6" s="71"/>
      <c r="AA6" s="71"/>
    </row>
    <row r="7" spans="3:27">
      <c r="C7" s="71"/>
      <c r="D7" s="154"/>
      <c r="E7" s="71" t="s">
        <v>605</v>
      </c>
      <c r="F7" s="71" t="s">
        <v>855</v>
      </c>
      <c r="G7" s="101" t="s">
        <v>822</v>
      </c>
      <c r="H7" s="71"/>
      <c r="I7" s="71"/>
      <c r="J7" s="71"/>
      <c r="K7" s="71"/>
      <c r="L7" s="71"/>
      <c r="M7" s="71"/>
      <c r="N7" s="71"/>
      <c r="O7" s="71"/>
      <c r="P7" s="71"/>
      <c r="Q7" s="71"/>
      <c r="R7" s="71"/>
      <c r="S7" s="71"/>
      <c r="T7" s="71"/>
      <c r="U7" s="71"/>
      <c r="V7" s="71"/>
      <c r="W7" s="71"/>
      <c r="X7" s="71"/>
      <c r="Y7" s="71"/>
      <c r="Z7" s="71"/>
      <c r="AA7" s="71"/>
    </row>
    <row r="8" spans="3:27">
      <c r="C8" s="71"/>
      <c r="D8" s="154"/>
      <c r="E8" s="71" t="s">
        <v>637</v>
      </c>
      <c r="F8" s="71" t="s">
        <v>856</v>
      </c>
      <c r="G8" s="101" t="s">
        <v>823</v>
      </c>
      <c r="H8" s="71"/>
      <c r="I8" s="71"/>
      <c r="J8" s="71"/>
      <c r="K8" s="71"/>
      <c r="L8" s="71"/>
      <c r="M8" s="71"/>
      <c r="N8" s="71"/>
      <c r="O8" s="71"/>
      <c r="P8" s="71"/>
      <c r="Q8" s="71"/>
      <c r="R8" s="71"/>
      <c r="S8" s="71"/>
      <c r="T8" s="71"/>
      <c r="U8" s="71"/>
      <c r="V8" s="71"/>
      <c r="W8" s="71"/>
      <c r="X8" s="71"/>
      <c r="Y8" s="71"/>
      <c r="Z8" s="71"/>
      <c r="AA8" s="71"/>
    </row>
    <row r="9" spans="3:27">
      <c r="C9" s="71"/>
      <c r="D9" s="154"/>
      <c r="E9" s="71" t="s">
        <v>608</v>
      </c>
      <c r="F9" s="71" t="s">
        <v>855</v>
      </c>
      <c r="G9" s="101" t="s">
        <v>824</v>
      </c>
      <c r="H9" s="71"/>
      <c r="I9" s="71"/>
      <c r="J9" s="71"/>
      <c r="K9" s="71"/>
      <c r="L9" s="71"/>
      <c r="M9" s="71"/>
      <c r="N9" s="71"/>
      <c r="O9" s="71"/>
      <c r="P9" s="71"/>
      <c r="Q9" s="71"/>
      <c r="R9" s="71"/>
      <c r="S9" s="71"/>
      <c r="T9" s="71"/>
      <c r="U9" s="71"/>
      <c r="V9" s="71"/>
      <c r="W9" s="71"/>
      <c r="X9" s="71"/>
      <c r="Y9" s="71"/>
      <c r="Z9" s="71"/>
      <c r="AA9" s="71"/>
    </row>
    <row r="10" spans="3:27">
      <c r="C10" s="71"/>
      <c r="D10" s="154" t="s">
        <v>609</v>
      </c>
      <c r="E10" s="71" t="s">
        <v>606</v>
      </c>
      <c r="F10" s="71" t="s">
        <v>857</v>
      </c>
      <c r="G10" s="101" t="s">
        <v>825</v>
      </c>
      <c r="H10" s="71"/>
      <c r="I10" s="71"/>
      <c r="J10" s="71"/>
      <c r="K10" s="71"/>
      <c r="L10" s="71"/>
      <c r="M10" s="71"/>
      <c r="N10" s="71"/>
      <c r="O10" s="71"/>
      <c r="P10" s="71"/>
      <c r="Q10" s="71"/>
      <c r="R10" s="71"/>
      <c r="S10" s="71"/>
      <c r="T10" s="71"/>
      <c r="U10" s="71"/>
      <c r="V10" s="71"/>
      <c r="W10" s="71"/>
      <c r="X10" s="71"/>
      <c r="Y10" s="71"/>
      <c r="Z10" s="71"/>
      <c r="AA10" s="71"/>
    </row>
    <row r="11" spans="3:27">
      <c r="C11" s="71"/>
      <c r="D11" s="154"/>
      <c r="E11" s="71" t="s">
        <v>605</v>
      </c>
      <c r="F11" s="71" t="s">
        <v>857</v>
      </c>
      <c r="G11" s="101" t="s">
        <v>826</v>
      </c>
      <c r="H11" s="71"/>
      <c r="I11" s="71"/>
      <c r="J11" s="71"/>
      <c r="K11" s="71"/>
      <c r="L11" s="71"/>
      <c r="M11" s="71"/>
      <c r="N11" s="71"/>
      <c r="O11" s="71"/>
      <c r="P11" s="71"/>
      <c r="Q11" s="71"/>
      <c r="R11" s="71"/>
      <c r="S11" s="71"/>
      <c r="T11" s="71"/>
      <c r="U11" s="71"/>
      <c r="V11" s="71"/>
      <c r="W11" s="71"/>
      <c r="X11" s="71"/>
      <c r="Y11" s="71"/>
      <c r="Z11" s="71"/>
      <c r="AA11" s="71"/>
    </row>
    <row r="12" spans="3:27">
      <c r="C12" s="71"/>
      <c r="D12" s="154"/>
      <c r="E12" s="71" t="s">
        <v>610</v>
      </c>
      <c r="F12" s="71" t="s">
        <v>857</v>
      </c>
      <c r="G12" s="101" t="s">
        <v>827</v>
      </c>
      <c r="H12" s="71"/>
      <c r="I12" s="71"/>
      <c r="J12" s="71"/>
      <c r="K12" s="71"/>
      <c r="L12" s="71"/>
      <c r="M12" s="71"/>
      <c r="N12" s="71"/>
      <c r="O12" s="71"/>
      <c r="P12" s="71"/>
      <c r="Q12" s="71"/>
      <c r="R12" s="71"/>
      <c r="S12" s="71"/>
      <c r="T12" s="71"/>
      <c r="U12" s="71"/>
      <c r="V12" s="71"/>
      <c r="W12" s="71"/>
      <c r="X12" s="71"/>
      <c r="Y12" s="71"/>
      <c r="Z12" s="71"/>
      <c r="AA12" s="71"/>
    </row>
    <row r="13" spans="3:27">
      <c r="C13" s="71"/>
      <c r="D13" s="154"/>
      <c r="E13" s="71"/>
      <c r="F13" s="71"/>
      <c r="G13" s="101"/>
      <c r="H13" s="71"/>
      <c r="I13" s="71"/>
      <c r="J13" s="71"/>
      <c r="K13" s="71"/>
      <c r="L13" s="71"/>
      <c r="M13" s="71"/>
      <c r="N13" s="71"/>
      <c r="O13" s="71"/>
      <c r="P13" s="71"/>
      <c r="Q13" s="71"/>
      <c r="R13" s="71"/>
      <c r="S13" s="71"/>
      <c r="T13" s="71"/>
      <c r="U13" s="71"/>
      <c r="V13" s="71"/>
      <c r="W13" s="71"/>
      <c r="X13" s="71"/>
      <c r="Y13" s="71"/>
      <c r="Z13" s="71"/>
      <c r="AA13" s="71"/>
    </row>
    <row r="14" spans="3:27">
      <c r="C14" s="71"/>
      <c r="D14" s="154"/>
      <c r="E14" s="71" t="s">
        <v>612</v>
      </c>
      <c r="F14" s="71" t="s">
        <v>858</v>
      </c>
      <c r="G14" s="101" t="s">
        <v>828</v>
      </c>
      <c r="H14" s="71"/>
      <c r="I14" s="71"/>
      <c r="J14" s="71"/>
      <c r="K14" s="71"/>
      <c r="L14" s="71"/>
      <c r="M14" s="71"/>
      <c r="N14" s="71"/>
      <c r="O14" s="71"/>
      <c r="P14" s="71"/>
      <c r="Q14" s="71"/>
      <c r="R14" s="71"/>
      <c r="S14" s="71"/>
      <c r="T14" s="71"/>
      <c r="U14" s="71"/>
      <c r="V14" s="71"/>
      <c r="W14" s="71"/>
      <c r="X14" s="71"/>
      <c r="Y14" s="71"/>
      <c r="Z14" s="71"/>
      <c r="AA14" s="71"/>
    </row>
    <row r="15" spans="3:27">
      <c r="C15" s="71"/>
      <c r="D15" s="154"/>
      <c r="E15" s="71" t="s">
        <v>634</v>
      </c>
      <c r="F15" s="71" t="s">
        <v>856</v>
      </c>
      <c r="G15" s="101" t="s">
        <v>829</v>
      </c>
      <c r="H15" s="71"/>
      <c r="I15" s="71"/>
      <c r="J15" s="71"/>
      <c r="K15" s="71"/>
      <c r="L15" s="71"/>
      <c r="M15" s="71"/>
      <c r="N15" s="71"/>
      <c r="O15" s="71"/>
      <c r="P15" s="71"/>
      <c r="Q15" s="71"/>
      <c r="R15" s="71"/>
      <c r="S15" s="71"/>
      <c r="T15" s="71"/>
      <c r="U15" s="71"/>
      <c r="V15" s="71"/>
      <c r="W15" s="71"/>
      <c r="X15" s="71"/>
      <c r="Y15" s="71"/>
      <c r="Z15" s="71"/>
      <c r="AA15" s="71"/>
    </row>
    <row r="16" spans="3:27">
      <c r="C16" s="71"/>
      <c r="D16" s="154"/>
      <c r="E16" s="71" t="s">
        <v>613</v>
      </c>
      <c r="F16" s="71" t="s">
        <v>858</v>
      </c>
      <c r="G16" s="101" t="s">
        <v>830</v>
      </c>
      <c r="H16" s="71"/>
      <c r="I16" s="71"/>
      <c r="J16" s="71"/>
      <c r="K16" s="71"/>
      <c r="L16" s="71"/>
      <c r="M16" s="71"/>
      <c r="N16" s="71"/>
      <c r="O16" s="71"/>
      <c r="P16" s="71"/>
      <c r="Q16" s="71"/>
      <c r="R16" s="71"/>
      <c r="S16" s="71"/>
      <c r="T16" s="71"/>
      <c r="U16" s="71"/>
      <c r="V16" s="71"/>
      <c r="W16" s="71"/>
      <c r="X16" s="71"/>
      <c r="Y16" s="71"/>
      <c r="Z16" s="71"/>
      <c r="AA16" s="71"/>
    </row>
    <row r="17" spans="3:27">
      <c r="C17" s="71"/>
      <c r="D17" s="154" t="s">
        <v>614</v>
      </c>
      <c r="E17" s="71" t="s">
        <v>615</v>
      </c>
      <c r="F17" s="71" t="s">
        <v>859</v>
      </c>
      <c r="G17" s="101" t="s">
        <v>860</v>
      </c>
      <c r="H17" s="71"/>
      <c r="I17" s="71"/>
      <c r="J17" s="71"/>
      <c r="K17" s="71"/>
      <c r="L17" s="71"/>
      <c r="M17" s="71"/>
      <c r="N17" s="71"/>
      <c r="O17" s="71"/>
      <c r="P17" s="71"/>
      <c r="Q17" s="71"/>
      <c r="R17" s="71"/>
      <c r="S17" s="71"/>
      <c r="T17" s="71"/>
      <c r="U17" s="71"/>
      <c r="V17" s="71"/>
      <c r="W17" s="71"/>
      <c r="X17" s="71"/>
      <c r="Y17" s="71"/>
      <c r="Z17" s="71"/>
      <c r="AA17" s="71"/>
    </row>
    <row r="18" spans="3:27">
      <c r="C18" s="71"/>
      <c r="D18" s="154"/>
      <c r="E18" s="71" t="s">
        <v>630</v>
      </c>
      <c r="F18" s="71"/>
      <c r="G18" s="101" t="s">
        <v>832</v>
      </c>
      <c r="H18" s="71"/>
      <c r="I18" s="71"/>
      <c r="J18" s="71"/>
      <c r="K18" s="71"/>
      <c r="L18" s="71"/>
      <c r="M18" s="71"/>
      <c r="N18" s="71"/>
      <c r="O18" s="71"/>
      <c r="P18" s="71"/>
      <c r="Q18" s="71"/>
      <c r="R18" s="71"/>
      <c r="S18" s="71"/>
      <c r="T18" s="71"/>
      <c r="U18" s="71"/>
      <c r="V18" s="71"/>
      <c r="W18" s="71"/>
      <c r="X18" s="71"/>
      <c r="Y18" s="71"/>
      <c r="Z18" s="71"/>
      <c r="AA18" s="71"/>
    </row>
    <row r="19" spans="3:27">
      <c r="C19" s="71"/>
      <c r="D19" s="154"/>
      <c r="E19" s="71" t="s">
        <v>635</v>
      </c>
      <c r="F19" s="71" t="s">
        <v>857</v>
      </c>
      <c r="G19" s="101" t="s">
        <v>833</v>
      </c>
      <c r="H19" s="71"/>
      <c r="I19" s="71"/>
      <c r="J19" s="71"/>
      <c r="K19" s="71"/>
      <c r="L19" s="71"/>
      <c r="M19" s="71"/>
      <c r="N19" s="71"/>
      <c r="O19" s="71"/>
      <c r="P19" s="71"/>
      <c r="Q19" s="71"/>
      <c r="R19" s="71"/>
      <c r="S19" s="71"/>
      <c r="T19" s="71"/>
      <c r="U19" s="71"/>
      <c r="V19" s="71"/>
      <c r="W19" s="71"/>
      <c r="X19" s="71"/>
      <c r="Y19" s="71"/>
      <c r="Z19" s="71"/>
      <c r="AA19" s="71"/>
    </row>
    <row r="20" spans="3:27">
      <c r="C20" s="71"/>
      <c r="D20" s="154"/>
      <c r="E20" s="71" t="s">
        <v>629</v>
      </c>
      <c r="F20" s="71" t="s">
        <v>858</v>
      </c>
      <c r="G20" s="101" t="s">
        <v>834</v>
      </c>
      <c r="H20" s="71"/>
      <c r="I20" s="71"/>
      <c r="J20" s="71"/>
      <c r="K20" s="71"/>
      <c r="L20" s="71"/>
      <c r="M20" s="71"/>
      <c r="N20" s="71"/>
      <c r="O20" s="71"/>
      <c r="P20" s="71"/>
      <c r="Q20" s="71"/>
      <c r="R20" s="71"/>
      <c r="S20" s="71"/>
      <c r="T20" s="71"/>
      <c r="U20" s="71"/>
      <c r="V20" s="71"/>
      <c r="W20" s="71"/>
      <c r="X20" s="71"/>
      <c r="Y20" s="71"/>
      <c r="Z20" s="71"/>
      <c r="AA20" s="71"/>
    </row>
    <row r="21" spans="3:27">
      <c r="C21" s="71"/>
      <c r="D21" s="154"/>
      <c r="E21" s="71" t="s">
        <v>627</v>
      </c>
      <c r="F21" s="71" t="s">
        <v>856</v>
      </c>
      <c r="G21" s="101" t="s">
        <v>835</v>
      </c>
      <c r="H21" s="71"/>
      <c r="I21" s="71"/>
      <c r="J21" s="71"/>
      <c r="K21" s="71"/>
      <c r="L21" s="71"/>
      <c r="M21" s="71"/>
      <c r="N21" s="71"/>
      <c r="O21" s="71"/>
      <c r="P21" s="71"/>
      <c r="Q21" s="71"/>
      <c r="R21" s="71"/>
      <c r="S21" s="71"/>
      <c r="T21" s="71"/>
      <c r="U21" s="71"/>
      <c r="V21" s="71"/>
      <c r="W21" s="71"/>
      <c r="X21" s="71"/>
      <c r="Y21" s="71"/>
      <c r="Z21" s="71"/>
      <c r="AA21" s="71"/>
    </row>
    <row r="22" spans="3:27">
      <c r="C22" s="71"/>
      <c r="D22" s="154"/>
      <c r="E22" s="71"/>
      <c r="F22" s="71"/>
      <c r="G22" s="101"/>
      <c r="H22" s="71"/>
      <c r="I22" s="71"/>
      <c r="J22" s="71"/>
      <c r="K22" s="71"/>
      <c r="L22" s="71"/>
      <c r="M22" s="71"/>
      <c r="N22" s="71"/>
      <c r="O22" s="71"/>
      <c r="P22" s="71"/>
      <c r="Q22" s="71"/>
      <c r="R22" s="71"/>
      <c r="S22" s="71"/>
      <c r="T22" s="71"/>
      <c r="U22" s="71"/>
      <c r="V22" s="71"/>
      <c r="W22" s="71"/>
      <c r="X22" s="71"/>
      <c r="Y22" s="71"/>
      <c r="Z22" s="71"/>
      <c r="AA22" s="71"/>
    </row>
    <row r="23" spans="3:27">
      <c r="C23" s="71"/>
      <c r="D23" s="154" t="s">
        <v>616</v>
      </c>
      <c r="E23" s="71" t="s">
        <v>617</v>
      </c>
      <c r="F23" s="71" t="s">
        <v>856</v>
      </c>
      <c r="G23" s="101" t="s">
        <v>836</v>
      </c>
      <c r="H23" s="71"/>
      <c r="I23" s="71"/>
      <c r="J23" s="71"/>
      <c r="K23" s="71"/>
      <c r="L23" s="71"/>
      <c r="M23" s="71"/>
      <c r="N23" s="71"/>
      <c r="O23" s="71"/>
      <c r="P23" s="71"/>
      <c r="Q23" s="71"/>
      <c r="R23" s="71"/>
      <c r="S23" s="71"/>
      <c r="T23" s="71"/>
      <c r="U23" s="71"/>
      <c r="V23" s="71"/>
      <c r="W23" s="71"/>
      <c r="X23" s="71"/>
      <c r="Y23" s="71"/>
      <c r="Z23" s="71"/>
      <c r="AA23" s="71"/>
    </row>
    <row r="24" spans="3:27">
      <c r="C24" s="71"/>
      <c r="D24" s="154"/>
      <c r="E24" s="71" t="s">
        <v>606</v>
      </c>
      <c r="F24" s="71" t="s">
        <v>861</v>
      </c>
      <c r="G24" s="101" t="s">
        <v>837</v>
      </c>
      <c r="H24" s="71"/>
      <c r="I24" s="71"/>
      <c r="J24" s="71"/>
      <c r="K24" s="71"/>
      <c r="L24" s="71"/>
      <c r="M24" s="71"/>
      <c r="N24" s="71"/>
      <c r="O24" s="71"/>
      <c r="P24" s="71"/>
      <c r="Q24" s="71"/>
      <c r="R24" s="71"/>
      <c r="S24" s="71"/>
      <c r="T24" s="71"/>
      <c r="U24" s="71"/>
      <c r="V24" s="71"/>
      <c r="W24" s="71"/>
      <c r="X24" s="71"/>
      <c r="Y24" s="71"/>
      <c r="Z24" s="71"/>
      <c r="AA24" s="71"/>
    </row>
    <row r="25" spans="3:27">
      <c r="C25" s="71"/>
      <c r="D25" s="154"/>
      <c r="E25" s="71" t="s">
        <v>605</v>
      </c>
      <c r="F25" s="71" t="s">
        <v>859</v>
      </c>
      <c r="G25" s="101" t="s">
        <v>838</v>
      </c>
      <c r="H25" s="71"/>
      <c r="I25" s="71"/>
      <c r="J25" s="71"/>
      <c r="K25" s="71"/>
      <c r="L25" s="71"/>
      <c r="M25" s="71"/>
      <c r="N25" s="71"/>
      <c r="O25" s="71"/>
      <c r="P25" s="71"/>
      <c r="Q25" s="71"/>
      <c r="R25" s="71"/>
      <c r="S25" s="71"/>
      <c r="T25" s="71"/>
      <c r="U25" s="71"/>
      <c r="V25" s="71"/>
      <c r="W25" s="71"/>
      <c r="X25" s="71"/>
      <c r="Y25" s="71"/>
      <c r="Z25" s="71"/>
      <c r="AA25" s="71"/>
    </row>
    <row r="26" spans="3:27">
      <c r="C26" s="71"/>
      <c r="D26" s="154"/>
      <c r="E26" s="71" t="s">
        <v>606</v>
      </c>
      <c r="F26" s="71" t="s">
        <v>856</v>
      </c>
      <c r="G26" s="101" t="s">
        <v>862</v>
      </c>
      <c r="H26" s="71"/>
      <c r="I26" s="71"/>
      <c r="J26" s="71"/>
      <c r="K26" s="71"/>
      <c r="L26" s="71"/>
      <c r="M26" s="71"/>
      <c r="N26" s="71"/>
      <c r="O26" s="71"/>
      <c r="P26" s="71"/>
      <c r="Q26" s="71"/>
      <c r="R26" s="71"/>
      <c r="S26" s="71"/>
      <c r="T26" s="71"/>
      <c r="U26" s="71"/>
      <c r="V26" s="71"/>
      <c r="W26" s="71"/>
      <c r="X26" s="71"/>
      <c r="Y26" s="71"/>
      <c r="Z26" s="71"/>
      <c r="AA26" s="71"/>
    </row>
    <row r="27" spans="3:27">
      <c r="C27" s="71"/>
      <c r="D27" s="154"/>
      <c r="E27" s="71" t="s">
        <v>605</v>
      </c>
      <c r="F27" s="71" t="s">
        <v>856</v>
      </c>
      <c r="G27" s="101" t="s">
        <v>839</v>
      </c>
      <c r="H27" s="71"/>
      <c r="I27" s="71"/>
      <c r="J27" s="71"/>
      <c r="K27" s="71"/>
      <c r="L27" s="71"/>
      <c r="M27" s="71"/>
      <c r="N27" s="71"/>
      <c r="O27" s="71"/>
      <c r="P27" s="71"/>
      <c r="Q27" s="71"/>
      <c r="R27" s="71"/>
      <c r="S27" s="71"/>
      <c r="T27" s="71"/>
      <c r="U27" s="71"/>
      <c r="V27" s="71"/>
      <c r="W27" s="71"/>
      <c r="X27" s="71"/>
      <c r="Y27" s="71"/>
      <c r="Z27" s="71"/>
      <c r="AA27" s="71"/>
    </row>
    <row r="28" spans="3:27">
      <c r="C28" s="71"/>
      <c r="D28" s="154"/>
      <c r="E28" s="71" t="s">
        <v>678</v>
      </c>
      <c r="F28" s="71" t="s">
        <v>856</v>
      </c>
      <c r="G28" s="101" t="s">
        <v>840</v>
      </c>
      <c r="M28" s="71"/>
      <c r="N28" s="71"/>
      <c r="O28" s="71"/>
      <c r="P28" s="71"/>
      <c r="Q28" s="71"/>
      <c r="R28" s="71"/>
      <c r="S28" s="71"/>
      <c r="T28" s="71"/>
      <c r="U28" s="71"/>
      <c r="V28" s="71"/>
      <c r="W28" s="71"/>
      <c r="X28" s="71"/>
      <c r="Y28" s="71"/>
      <c r="Z28" s="71"/>
      <c r="AA28" s="71"/>
    </row>
    <row r="29" spans="3:27">
      <c r="C29" s="71"/>
      <c r="D29" s="122"/>
      <c r="E29" s="71"/>
      <c r="F29" s="71"/>
      <c r="G29" s="101"/>
      <c r="H29" s="71"/>
      <c r="I29" s="71"/>
      <c r="J29" s="71"/>
      <c r="K29" s="71"/>
      <c r="L29" s="71"/>
      <c r="M29" s="71"/>
      <c r="N29" s="71"/>
      <c r="O29" s="71"/>
      <c r="P29" s="71"/>
      <c r="Q29" s="71"/>
      <c r="R29" s="71"/>
      <c r="S29" s="71"/>
      <c r="T29" s="71"/>
      <c r="U29" s="71"/>
      <c r="V29" s="71"/>
      <c r="W29" s="71"/>
      <c r="X29" s="71"/>
      <c r="Y29" s="71"/>
      <c r="Z29" s="71"/>
      <c r="AA29" s="71"/>
    </row>
    <row r="30" spans="3:27">
      <c r="C30" s="71"/>
      <c r="D30" s="122"/>
      <c r="E30" s="71"/>
      <c r="F30" s="71"/>
      <c r="G30" s="71"/>
      <c r="H30" s="71"/>
      <c r="I30" s="71"/>
      <c r="J30" s="71"/>
      <c r="K30" s="71"/>
      <c r="L30" s="71"/>
      <c r="M30" s="71"/>
      <c r="N30" s="71"/>
      <c r="O30" s="71"/>
      <c r="P30" s="71"/>
      <c r="Q30" s="71"/>
      <c r="R30" s="71"/>
      <c r="S30" s="71"/>
      <c r="T30" s="71"/>
      <c r="U30" s="71"/>
      <c r="V30" s="71"/>
      <c r="W30" s="71"/>
      <c r="X30" s="71"/>
      <c r="Y30" s="71"/>
      <c r="Z30" s="71"/>
      <c r="AA30" s="71"/>
    </row>
    <row r="31" spans="3:27">
      <c r="C31" s="71" t="s">
        <v>618</v>
      </c>
      <c r="D31" s="100" t="s">
        <v>845</v>
      </c>
      <c r="E31" s="71"/>
      <c r="F31" s="71"/>
      <c r="G31" s="101"/>
      <c r="H31" s="71"/>
      <c r="I31" s="71"/>
      <c r="J31" s="71"/>
      <c r="K31" s="71"/>
      <c r="L31" s="71"/>
      <c r="M31" s="71"/>
      <c r="N31" s="71"/>
      <c r="O31" s="71"/>
      <c r="P31" s="71"/>
      <c r="Q31" s="71"/>
      <c r="R31" s="71"/>
      <c r="S31" s="71"/>
      <c r="T31" s="71"/>
      <c r="U31" s="71"/>
      <c r="V31" s="71"/>
      <c r="W31" s="71"/>
      <c r="X31" s="71"/>
      <c r="Y31" s="71"/>
      <c r="Z31" s="71"/>
      <c r="AA31" s="71"/>
    </row>
    <row r="32" spans="3:27">
      <c r="C32" s="71"/>
      <c r="D32" s="100"/>
      <c r="E32" s="71" t="s">
        <v>644</v>
      </c>
      <c r="F32" s="71" t="s">
        <v>863</v>
      </c>
      <c r="G32" s="101" t="s">
        <v>841</v>
      </c>
      <c r="H32" s="71"/>
      <c r="I32" s="71"/>
      <c r="J32" s="71"/>
      <c r="K32" s="71"/>
      <c r="L32" s="71"/>
      <c r="M32" s="71"/>
      <c r="N32" s="71"/>
      <c r="O32" s="71"/>
      <c r="P32" s="71"/>
      <c r="Q32" s="71"/>
      <c r="R32" s="71"/>
      <c r="S32" s="71"/>
      <c r="T32" s="71"/>
      <c r="U32" s="71"/>
      <c r="V32" s="71"/>
      <c r="W32" s="71"/>
      <c r="X32" s="71"/>
      <c r="Y32" s="71"/>
      <c r="Z32" s="71"/>
      <c r="AA32" s="71"/>
    </row>
    <row r="33" spans="2:27">
      <c r="B33" s="104" t="s">
        <v>662</v>
      </c>
      <c r="C33" s="71"/>
      <c r="D33" s="100"/>
      <c r="E33" s="71" t="s">
        <v>605</v>
      </c>
      <c r="F33" s="71" t="s">
        <v>865</v>
      </c>
      <c r="G33" s="101" t="s">
        <v>864</v>
      </c>
      <c r="H33" s="71"/>
      <c r="I33" s="71"/>
      <c r="J33" s="71"/>
      <c r="K33" s="71"/>
      <c r="L33" s="71"/>
      <c r="M33" s="71"/>
      <c r="N33" s="71"/>
      <c r="O33" s="71"/>
      <c r="P33" s="71"/>
      <c r="Q33" s="71"/>
      <c r="R33" s="71"/>
      <c r="S33" s="71"/>
      <c r="T33" s="71"/>
      <c r="U33" s="71"/>
      <c r="V33" s="71"/>
      <c r="W33" s="71"/>
      <c r="X33" s="71"/>
      <c r="Y33" s="71"/>
      <c r="Z33" s="71"/>
      <c r="AA33" s="71"/>
    </row>
    <row r="34" spans="2:27">
      <c r="B34" s="104" t="s">
        <v>683</v>
      </c>
      <c r="C34" s="71"/>
      <c r="D34" s="100"/>
      <c r="E34" s="71" t="s">
        <v>659</v>
      </c>
      <c r="F34" s="71" t="s">
        <v>866</v>
      </c>
      <c r="G34" s="101" t="s">
        <v>867</v>
      </c>
      <c r="H34" s="71"/>
      <c r="I34" s="71"/>
      <c r="J34" s="71"/>
      <c r="K34" s="71"/>
      <c r="L34" s="71"/>
      <c r="M34" s="71"/>
      <c r="N34" s="71"/>
      <c r="O34" s="71"/>
      <c r="P34" s="71"/>
      <c r="Q34" s="71"/>
      <c r="R34" s="71"/>
      <c r="S34" s="71"/>
      <c r="T34" s="71"/>
      <c r="U34" s="71"/>
      <c r="V34" s="71"/>
      <c r="W34" s="71"/>
      <c r="X34" s="71"/>
      <c r="Y34" s="71"/>
      <c r="Z34" s="71"/>
      <c r="AA34" s="71"/>
    </row>
    <row r="35" spans="2:27">
      <c r="C35" s="71"/>
      <c r="D35" s="100"/>
      <c r="E35" s="71" t="s">
        <v>644</v>
      </c>
      <c r="F35" s="71" t="s">
        <v>863</v>
      </c>
      <c r="G35" s="101" t="s">
        <v>842</v>
      </c>
      <c r="H35" s="71"/>
      <c r="I35" s="71"/>
      <c r="J35" s="71"/>
      <c r="K35" s="71"/>
      <c r="L35" s="71"/>
      <c r="M35" s="71"/>
      <c r="N35" s="71"/>
      <c r="O35" s="71"/>
      <c r="P35" s="71"/>
      <c r="Q35" s="71"/>
      <c r="R35" s="71"/>
      <c r="S35" s="71"/>
      <c r="T35" s="71"/>
      <c r="U35" s="71"/>
      <c r="V35" s="71"/>
      <c r="W35" s="71"/>
      <c r="X35" s="71"/>
      <c r="Y35" s="71"/>
      <c r="Z35" s="71"/>
      <c r="AA35" s="71"/>
    </row>
    <row r="36" spans="2:27">
      <c r="C36" s="71"/>
      <c r="D36" s="100"/>
      <c r="E36" s="71"/>
      <c r="F36" s="71"/>
      <c r="G36" s="101"/>
      <c r="H36" s="71"/>
      <c r="I36" s="71"/>
      <c r="J36" s="71"/>
      <c r="K36" s="71"/>
      <c r="L36" s="71"/>
      <c r="M36" s="71"/>
      <c r="N36" s="71"/>
      <c r="O36" s="71"/>
      <c r="P36" s="71"/>
      <c r="Q36" s="71"/>
      <c r="R36" s="71"/>
      <c r="S36" s="71"/>
      <c r="T36" s="71"/>
      <c r="U36" s="71"/>
      <c r="V36" s="71"/>
      <c r="W36" s="71"/>
      <c r="X36" s="71"/>
      <c r="Y36" s="71"/>
      <c r="Z36" s="71"/>
      <c r="AA36" s="71"/>
    </row>
    <row r="37" spans="2:27">
      <c r="C37" s="71"/>
      <c r="D37" s="100"/>
      <c r="E37" s="71"/>
      <c r="F37" s="71"/>
      <c r="G37" s="71"/>
      <c r="H37" s="71"/>
      <c r="I37" s="71"/>
      <c r="J37" s="71"/>
      <c r="K37" s="71"/>
      <c r="L37" s="71"/>
      <c r="M37" s="71"/>
      <c r="N37" s="71"/>
      <c r="O37" s="71"/>
      <c r="P37" s="71"/>
      <c r="Q37" s="71"/>
      <c r="R37" s="71"/>
      <c r="S37" s="71"/>
      <c r="T37" s="71"/>
      <c r="U37" s="71"/>
      <c r="V37" s="71"/>
      <c r="W37" s="71"/>
      <c r="X37" s="71"/>
      <c r="Y37" s="71"/>
      <c r="Z37" s="71"/>
      <c r="AA37" s="71"/>
    </row>
    <row r="38" spans="2:27">
      <c r="C38" s="71"/>
      <c r="D38" s="100"/>
      <c r="E38" s="71"/>
      <c r="F38" s="71"/>
      <c r="G38" s="71"/>
      <c r="H38" s="71"/>
      <c r="I38" s="71"/>
      <c r="J38" s="71"/>
      <c r="K38" s="71"/>
      <c r="L38" s="71"/>
      <c r="M38" s="71"/>
      <c r="N38" s="71"/>
      <c r="O38" s="71"/>
      <c r="P38" s="71"/>
      <c r="Q38" s="71"/>
      <c r="R38" s="71"/>
      <c r="S38" s="71"/>
      <c r="T38" s="71"/>
      <c r="U38" s="71"/>
      <c r="V38" s="71"/>
      <c r="W38" s="71"/>
      <c r="X38" s="71"/>
      <c r="Y38" s="71"/>
      <c r="Z38" s="71"/>
      <c r="AA38" s="71"/>
    </row>
    <row r="44" spans="2:27">
      <c r="C44" s="71" t="s">
        <v>844</v>
      </c>
      <c r="D44" s="100" t="s">
        <v>843</v>
      </c>
    </row>
    <row r="45" spans="2:27">
      <c r="E45" s="71"/>
      <c r="F45" s="71"/>
      <c r="G45" s="101"/>
    </row>
    <row r="46" spans="2:27">
      <c r="E46" s="71"/>
      <c r="F46" s="71"/>
      <c r="G46" s="101"/>
    </row>
    <row r="47" spans="2:27">
      <c r="E47" s="71" t="s">
        <v>611</v>
      </c>
      <c r="F47" s="71" t="s">
        <v>851</v>
      </c>
      <c r="G47" s="101" t="s">
        <v>900</v>
      </c>
    </row>
    <row r="48" spans="2:27">
      <c r="E48" s="71" t="s">
        <v>671</v>
      </c>
      <c r="F48" s="71" t="s">
        <v>868</v>
      </c>
      <c r="G48" s="101" t="s">
        <v>670</v>
      </c>
    </row>
    <row r="49" spans="3:15">
      <c r="E49" s="71"/>
      <c r="F49" s="71" t="s">
        <v>869</v>
      </c>
      <c r="G49" s="101" t="s">
        <v>870</v>
      </c>
    </row>
    <row r="50" spans="3:15">
      <c r="E50" s="71"/>
      <c r="F50" s="71" t="s">
        <v>872</v>
      </c>
      <c r="G50" s="101" t="s">
        <v>871</v>
      </c>
    </row>
    <row r="51" spans="3:15">
      <c r="E51" s="71"/>
      <c r="F51" s="71"/>
      <c r="G51" s="101"/>
      <c r="I51" s="71"/>
      <c r="J51" s="101"/>
    </row>
    <row r="52" spans="3:15">
      <c r="E52" s="71"/>
      <c r="F52" s="71"/>
      <c r="G52" s="101"/>
      <c r="I52" s="71"/>
      <c r="J52" s="101"/>
    </row>
    <row r="53" spans="3:15">
      <c r="C53" s="71"/>
      <c r="D53" s="100"/>
      <c r="E53" s="71"/>
      <c r="F53" s="71"/>
      <c r="G53" s="101"/>
      <c r="I53" s="71"/>
      <c r="J53" s="101"/>
      <c r="O53" s="100"/>
    </row>
    <row r="54" spans="3:15">
      <c r="C54" s="71" t="s">
        <v>669</v>
      </c>
      <c r="E54" s="71"/>
      <c r="F54" s="71"/>
      <c r="G54" s="101"/>
    </row>
    <row r="55" spans="3:15">
      <c r="E55" s="71" t="s">
        <v>675</v>
      </c>
      <c r="F55" s="71"/>
      <c r="G55" s="101" t="s">
        <v>682</v>
      </c>
    </row>
    <row r="56" spans="3:15">
      <c r="E56" s="71" t="s">
        <v>694</v>
      </c>
      <c r="F56" s="71"/>
      <c r="G56" s="101" t="s">
        <v>695</v>
      </c>
    </row>
    <row r="57" spans="3:15">
      <c r="E57" s="71" t="s">
        <v>679</v>
      </c>
      <c r="F57" s="71"/>
      <c r="G57" s="101" t="s">
        <v>701</v>
      </c>
    </row>
    <row r="58" spans="3:15">
      <c r="E58" s="71" t="s">
        <v>680</v>
      </c>
      <c r="F58" s="71"/>
      <c r="G58" s="101" t="s">
        <v>681</v>
      </c>
    </row>
    <row r="59" spans="3:15">
      <c r="E59" s="71" t="s">
        <v>723</v>
      </c>
      <c r="F59" s="71"/>
      <c r="G59" s="101" t="s">
        <v>697</v>
      </c>
    </row>
    <row r="60" spans="3:15">
      <c r="E60" s="71" t="s">
        <v>696</v>
      </c>
      <c r="F60" s="71"/>
      <c r="G60" s="101" t="s">
        <v>700</v>
      </c>
    </row>
    <row r="61" spans="3:15">
      <c r="D61" s="100"/>
      <c r="E61" s="71" t="s">
        <v>703</v>
      </c>
      <c r="F61" s="71"/>
      <c r="G61" s="101" t="s">
        <v>702</v>
      </c>
      <c r="O61" s="100"/>
    </row>
    <row r="62" spans="3:15">
      <c r="E62" s="71" t="s">
        <v>698</v>
      </c>
      <c r="F62" s="71"/>
      <c r="G62" s="101" t="s">
        <v>699</v>
      </c>
      <c r="H62" s="71"/>
    </row>
    <row r="63" spans="3:15">
      <c r="E63" s="71" t="s">
        <v>713</v>
      </c>
      <c r="F63" s="71"/>
      <c r="G63" s="101" t="s">
        <v>714</v>
      </c>
    </row>
    <row r="64" spans="3:15">
      <c r="E64" s="71" t="s">
        <v>696</v>
      </c>
      <c r="F64" s="71"/>
      <c r="G64" s="101" t="s">
        <v>727</v>
      </c>
    </row>
    <row r="65" spans="3:9">
      <c r="E65" s="71"/>
      <c r="F65" s="71"/>
      <c r="G65" s="101"/>
    </row>
    <row r="66" spans="3:9">
      <c r="E66" s="71"/>
      <c r="F66" s="71"/>
      <c r="G66" s="101"/>
    </row>
    <row r="68" spans="3:9">
      <c r="C68" s="104" t="s">
        <v>721</v>
      </c>
    </row>
    <row r="69" spans="3:9">
      <c r="G69" t="s">
        <v>722</v>
      </c>
      <c r="H69" t="s">
        <v>722</v>
      </c>
    </row>
    <row r="70" spans="3:9">
      <c r="G70" t="s">
        <v>722</v>
      </c>
      <c r="H70" t="s">
        <v>112</v>
      </c>
    </row>
    <row r="71" spans="3:9">
      <c r="G71" t="s">
        <v>112</v>
      </c>
      <c r="H71" t="s">
        <v>112</v>
      </c>
    </row>
    <row r="72" spans="3:9">
      <c r="I72" s="106"/>
    </row>
    <row r="73" spans="3:9">
      <c r="I73" s="106"/>
    </row>
    <row r="74" spans="3:9">
      <c r="I74" s="106"/>
    </row>
    <row r="75" spans="3:9">
      <c r="I75" s="106"/>
    </row>
    <row r="76" spans="3:9">
      <c r="I76" s="106"/>
    </row>
    <row r="77" spans="3:9">
      <c r="I77" s="106"/>
    </row>
    <row r="78" spans="3:9">
      <c r="I78" s="106"/>
    </row>
    <row r="79" spans="3:9">
      <c r="I79" s="106"/>
    </row>
    <row r="80" spans="3:9">
      <c r="I80" s="106"/>
    </row>
    <row r="81" spans="9:9">
      <c r="I81" s="106"/>
    </row>
    <row r="82" spans="9:9">
      <c r="I82" s="106"/>
    </row>
    <row r="83" spans="9:9">
      <c r="I83" s="106"/>
    </row>
    <row r="84" spans="9:9">
      <c r="I84" s="106"/>
    </row>
  </sheetData>
  <mergeCells count="4">
    <mergeCell ref="D2:D9"/>
    <mergeCell ref="D10:D16"/>
    <mergeCell ref="D17:D22"/>
    <mergeCell ref="D23:D2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4"/>
  <sheetViews>
    <sheetView workbookViewId="0">
      <selection sqref="A1:XFD1048576"/>
    </sheetView>
  </sheetViews>
  <sheetFormatPr defaultRowHeight="13.5"/>
  <cols>
    <col min="5" max="5" width="24.375" customWidth="1"/>
  </cols>
  <sheetData>
    <row r="1" spans="3:26">
      <c r="C1" s="71" t="s">
        <v>601</v>
      </c>
      <c r="D1" s="101" t="s">
        <v>715</v>
      </c>
      <c r="E1" s="71"/>
      <c r="F1" s="71"/>
      <c r="G1" s="71"/>
      <c r="H1" s="71"/>
      <c r="I1" s="71"/>
      <c r="J1" s="71"/>
      <c r="K1" s="71"/>
      <c r="L1" s="71"/>
      <c r="M1" s="71"/>
      <c r="N1" s="71"/>
      <c r="O1" s="71"/>
      <c r="P1" s="71"/>
      <c r="Q1" s="71"/>
      <c r="R1" s="71"/>
      <c r="S1" s="71"/>
      <c r="T1" s="71"/>
      <c r="U1" s="71"/>
      <c r="V1" s="71"/>
      <c r="W1" s="71"/>
      <c r="X1" s="71"/>
      <c r="Y1" s="71"/>
      <c r="Z1" s="71"/>
    </row>
    <row r="2" spans="3:26">
      <c r="D2" s="154" t="s">
        <v>602</v>
      </c>
      <c r="E2" s="71" t="s">
        <v>603</v>
      </c>
      <c r="F2" s="101" t="s">
        <v>604</v>
      </c>
      <c r="G2" s="71"/>
      <c r="H2" s="71"/>
      <c r="I2" s="71"/>
      <c r="J2" s="71"/>
      <c r="K2" s="71"/>
      <c r="L2" s="71"/>
      <c r="M2" s="71"/>
      <c r="N2" s="71"/>
      <c r="O2" s="71"/>
      <c r="P2" s="71"/>
      <c r="Q2" s="71"/>
      <c r="R2" s="71"/>
      <c r="S2" s="71"/>
      <c r="T2" s="71"/>
      <c r="U2" s="71"/>
      <c r="V2" s="71"/>
      <c r="W2" s="71"/>
      <c r="X2" s="71"/>
      <c r="Y2" s="71"/>
      <c r="Z2" s="71"/>
    </row>
    <row r="3" spans="3:26">
      <c r="C3" s="71"/>
      <c r="D3" s="154"/>
      <c r="E3" s="71" t="s">
        <v>605</v>
      </c>
      <c r="F3" s="101" t="s">
        <v>619</v>
      </c>
      <c r="G3" s="71"/>
      <c r="H3" s="71"/>
      <c r="I3" s="71"/>
      <c r="J3" s="71"/>
      <c r="K3" s="71"/>
      <c r="L3" s="71"/>
      <c r="M3" s="71"/>
      <c r="N3" s="71"/>
      <c r="O3" s="71"/>
      <c r="P3" s="71"/>
      <c r="Q3" s="71"/>
      <c r="R3" s="71"/>
      <c r="S3" s="71"/>
      <c r="T3" s="71"/>
      <c r="U3" s="71"/>
      <c r="V3" s="71"/>
      <c r="W3" s="71"/>
      <c r="X3" s="71"/>
      <c r="Y3" s="71"/>
      <c r="Z3" s="71"/>
    </row>
    <row r="4" spans="3:26">
      <c r="C4" s="71"/>
      <c r="D4" s="154"/>
      <c r="E4" s="71" t="s">
        <v>606</v>
      </c>
      <c r="F4" s="101" t="s">
        <v>620</v>
      </c>
      <c r="G4" s="71"/>
      <c r="H4" s="71"/>
      <c r="I4" s="71"/>
      <c r="J4" s="71"/>
      <c r="K4" s="71"/>
      <c r="L4" s="71"/>
      <c r="M4" s="71"/>
      <c r="N4" s="71"/>
      <c r="O4" s="71"/>
      <c r="P4" s="71"/>
      <c r="Q4" s="71"/>
      <c r="R4" s="71"/>
      <c r="S4" s="71"/>
      <c r="T4" s="71"/>
      <c r="U4" s="71"/>
      <c r="V4" s="71"/>
      <c r="W4" s="71"/>
      <c r="X4" s="71"/>
      <c r="Y4" s="71"/>
      <c r="Z4" s="71"/>
    </row>
    <row r="5" spans="3:26">
      <c r="C5" s="71"/>
      <c r="D5" s="154"/>
      <c r="E5" s="71" t="s">
        <v>686</v>
      </c>
      <c r="F5" s="101" t="s">
        <v>685</v>
      </c>
      <c r="G5" s="71"/>
      <c r="H5" s="71"/>
      <c r="I5" s="71"/>
      <c r="J5" s="71"/>
      <c r="K5" s="71"/>
      <c r="L5" s="71"/>
      <c r="M5" s="71"/>
      <c r="N5" s="71"/>
      <c r="O5" s="71"/>
      <c r="P5" s="71"/>
      <c r="Q5" s="71"/>
      <c r="R5" s="71"/>
      <c r="S5" s="71"/>
      <c r="T5" s="71"/>
      <c r="U5" s="71"/>
      <c r="V5" s="71"/>
      <c r="W5" s="71"/>
      <c r="X5" s="71"/>
      <c r="Y5" s="71"/>
      <c r="Z5" s="71"/>
    </row>
    <row r="6" spans="3:26">
      <c r="C6" s="71"/>
      <c r="D6" s="154"/>
      <c r="E6" s="71" t="s">
        <v>607</v>
      </c>
      <c r="F6" s="101" t="s">
        <v>684</v>
      </c>
      <c r="G6" s="71"/>
      <c r="H6" s="71"/>
      <c r="I6" s="71"/>
      <c r="J6" s="71"/>
      <c r="K6" s="71"/>
      <c r="L6" s="71"/>
      <c r="M6" s="71"/>
      <c r="N6" s="71"/>
      <c r="O6" s="71"/>
      <c r="P6" s="71"/>
      <c r="Q6" s="71"/>
      <c r="R6" s="71"/>
      <c r="S6" s="71"/>
      <c r="T6" s="71"/>
      <c r="U6" s="71"/>
      <c r="V6" s="71"/>
      <c r="W6" s="71"/>
      <c r="X6" s="71"/>
      <c r="Y6" s="71"/>
      <c r="Z6" s="71"/>
    </row>
    <row r="7" spans="3:26">
      <c r="C7" s="71"/>
      <c r="D7" s="154"/>
      <c r="E7" s="71" t="s">
        <v>605</v>
      </c>
      <c r="F7" s="101" t="s">
        <v>621</v>
      </c>
      <c r="G7" s="71"/>
      <c r="H7" s="71"/>
      <c r="I7" s="71"/>
      <c r="J7" s="71"/>
      <c r="K7" s="71"/>
      <c r="L7" s="71"/>
      <c r="M7" s="71"/>
      <c r="N7" s="71"/>
      <c r="O7" s="71"/>
      <c r="P7" s="71"/>
      <c r="Q7" s="71"/>
      <c r="R7" s="71"/>
      <c r="S7" s="71"/>
      <c r="T7" s="71"/>
      <c r="U7" s="71"/>
      <c r="V7" s="71"/>
      <c r="W7" s="71"/>
      <c r="X7" s="71"/>
      <c r="Y7" s="71"/>
      <c r="Z7" s="71"/>
    </row>
    <row r="8" spans="3:26">
      <c r="C8" s="71"/>
      <c r="D8" s="154"/>
      <c r="E8" s="71" t="s">
        <v>637</v>
      </c>
      <c r="F8" s="101" t="s">
        <v>636</v>
      </c>
      <c r="G8" s="71"/>
      <c r="H8" s="71"/>
      <c r="I8" s="71"/>
      <c r="J8" s="71"/>
      <c r="K8" s="71"/>
      <c r="L8" s="71"/>
      <c r="M8" s="71"/>
      <c r="N8" s="71"/>
      <c r="O8" s="71"/>
      <c r="P8" s="71"/>
      <c r="Q8" s="71"/>
      <c r="R8" s="71"/>
      <c r="S8" s="71"/>
      <c r="T8" s="71"/>
      <c r="U8" s="71"/>
      <c r="V8" s="71"/>
      <c r="W8" s="71"/>
      <c r="X8" s="71"/>
      <c r="Y8" s="71"/>
      <c r="Z8" s="71"/>
    </row>
    <row r="9" spans="3:26">
      <c r="C9" s="71"/>
      <c r="D9" s="154"/>
      <c r="E9" s="71" t="s">
        <v>608</v>
      </c>
      <c r="F9" s="101" t="s">
        <v>632</v>
      </c>
      <c r="G9" s="71"/>
      <c r="H9" s="71"/>
      <c r="I9" s="71"/>
      <c r="J9" s="71"/>
      <c r="K9" s="71"/>
      <c r="L9" s="71"/>
      <c r="M9" s="71"/>
      <c r="N9" s="71"/>
      <c r="O9" s="71"/>
      <c r="P9" s="71"/>
      <c r="Q9" s="71"/>
      <c r="R9" s="71"/>
      <c r="S9" s="71"/>
      <c r="T9" s="71"/>
      <c r="U9" s="71"/>
      <c r="V9" s="71"/>
      <c r="W9" s="71"/>
      <c r="X9" s="71"/>
      <c r="Y9" s="71"/>
      <c r="Z9" s="71"/>
    </row>
    <row r="10" spans="3:26">
      <c r="C10" s="71"/>
      <c r="D10" s="154" t="s">
        <v>609</v>
      </c>
      <c r="E10" s="71" t="s">
        <v>606</v>
      </c>
      <c r="F10" s="101" t="s">
        <v>687</v>
      </c>
      <c r="G10" s="71"/>
      <c r="H10" s="71"/>
      <c r="I10" s="71"/>
      <c r="J10" s="71"/>
      <c r="K10" s="71"/>
      <c r="L10" s="71"/>
      <c r="M10" s="71"/>
      <c r="N10" s="71"/>
      <c r="O10" s="71"/>
      <c r="P10" s="71"/>
      <c r="Q10" s="71"/>
      <c r="R10" s="71"/>
      <c r="S10" s="71"/>
      <c r="T10" s="71"/>
      <c r="U10" s="71"/>
      <c r="V10" s="71"/>
      <c r="W10" s="71"/>
      <c r="X10" s="71"/>
      <c r="Y10" s="71"/>
      <c r="Z10" s="71"/>
    </row>
    <row r="11" spans="3:26">
      <c r="C11" s="71"/>
      <c r="D11" s="154"/>
      <c r="E11" s="71" t="s">
        <v>605</v>
      </c>
      <c r="F11" s="101" t="s">
        <v>622</v>
      </c>
      <c r="G11" s="71"/>
      <c r="H11" s="71"/>
      <c r="I11" s="71"/>
      <c r="J11" s="71"/>
      <c r="K11" s="71"/>
      <c r="L11" s="71"/>
      <c r="M11" s="71"/>
      <c r="N11" s="71"/>
      <c r="O11" s="71"/>
      <c r="P11" s="71"/>
      <c r="Q11" s="71"/>
      <c r="R11" s="71"/>
      <c r="S11" s="71"/>
      <c r="T11" s="71"/>
      <c r="U11" s="71"/>
      <c r="V11" s="71"/>
      <c r="W11" s="71"/>
      <c r="X11" s="71"/>
      <c r="Y11" s="71"/>
      <c r="Z11" s="71"/>
    </row>
    <row r="12" spans="3:26">
      <c r="C12" s="71"/>
      <c r="D12" s="154"/>
      <c r="E12" s="71" t="s">
        <v>610</v>
      </c>
      <c r="F12" s="101" t="s">
        <v>688</v>
      </c>
      <c r="G12" s="71"/>
      <c r="H12" s="71"/>
      <c r="I12" s="71"/>
      <c r="J12" s="71"/>
      <c r="K12" s="71"/>
      <c r="L12" s="71"/>
      <c r="M12" s="71"/>
      <c r="N12" s="71"/>
      <c r="O12" s="71"/>
      <c r="P12" s="71"/>
      <c r="Q12" s="71"/>
      <c r="R12" s="71"/>
      <c r="S12" s="71"/>
      <c r="T12" s="71"/>
      <c r="U12" s="71"/>
      <c r="V12" s="71"/>
      <c r="W12" s="71"/>
      <c r="X12" s="71"/>
      <c r="Y12" s="71"/>
      <c r="Z12" s="71"/>
    </row>
    <row r="13" spans="3:26">
      <c r="C13" s="71"/>
      <c r="D13" s="154"/>
      <c r="E13" s="71" t="s">
        <v>611</v>
      </c>
      <c r="F13" s="101" t="s">
        <v>689</v>
      </c>
      <c r="G13" s="71"/>
      <c r="H13" s="71"/>
      <c r="I13" s="71"/>
      <c r="J13" s="71"/>
      <c r="K13" s="71"/>
      <c r="L13" s="71"/>
      <c r="M13" s="71"/>
      <c r="N13" s="71"/>
      <c r="O13" s="71"/>
      <c r="P13" s="71"/>
      <c r="Q13" s="71"/>
      <c r="R13" s="71"/>
      <c r="S13" s="71"/>
      <c r="T13" s="71"/>
      <c r="U13" s="71"/>
      <c r="V13" s="71"/>
      <c r="W13" s="71"/>
      <c r="X13" s="71"/>
      <c r="Y13" s="71"/>
      <c r="Z13" s="71"/>
    </row>
    <row r="14" spans="3:26">
      <c r="C14" s="71"/>
      <c r="D14" s="154"/>
      <c r="E14" s="71" t="s">
        <v>612</v>
      </c>
      <c r="F14" s="101" t="s">
        <v>690</v>
      </c>
      <c r="G14" s="71"/>
      <c r="H14" s="71"/>
      <c r="I14" s="71"/>
      <c r="J14" s="71"/>
      <c r="K14" s="71"/>
      <c r="L14" s="71"/>
      <c r="M14" s="71"/>
      <c r="N14" s="71"/>
      <c r="O14" s="71"/>
      <c r="P14" s="71"/>
      <c r="Q14" s="71"/>
      <c r="R14" s="71"/>
      <c r="S14" s="71"/>
      <c r="T14" s="71"/>
      <c r="U14" s="71"/>
      <c r="V14" s="71"/>
      <c r="W14" s="71"/>
      <c r="X14" s="71"/>
      <c r="Y14" s="71"/>
      <c r="Z14" s="71"/>
    </row>
    <row r="15" spans="3:26">
      <c r="C15" s="71"/>
      <c r="D15" s="154"/>
      <c r="E15" s="71" t="s">
        <v>634</v>
      </c>
      <c r="F15" s="101" t="s">
        <v>691</v>
      </c>
      <c r="G15" s="71"/>
      <c r="H15" s="71"/>
      <c r="I15" s="71"/>
      <c r="J15" s="71"/>
      <c r="K15" s="71"/>
      <c r="L15" s="71"/>
      <c r="M15" s="71"/>
      <c r="N15" s="71"/>
      <c r="O15" s="71"/>
      <c r="P15" s="71"/>
      <c r="Q15" s="71"/>
      <c r="R15" s="71"/>
      <c r="S15" s="71"/>
      <c r="T15" s="71"/>
      <c r="U15" s="71"/>
      <c r="V15" s="71"/>
      <c r="W15" s="71"/>
      <c r="X15" s="71"/>
      <c r="Y15" s="71"/>
      <c r="Z15" s="71"/>
    </row>
    <row r="16" spans="3:26">
      <c r="C16" s="71"/>
      <c r="D16" s="154"/>
      <c r="E16" s="71" t="s">
        <v>613</v>
      </c>
      <c r="F16" s="101" t="s">
        <v>692</v>
      </c>
      <c r="G16" s="71"/>
      <c r="H16" s="71"/>
      <c r="I16" s="71"/>
      <c r="J16" s="71"/>
      <c r="K16" s="71"/>
      <c r="L16" s="71"/>
      <c r="M16" s="71"/>
      <c r="N16" s="71"/>
      <c r="O16" s="71"/>
      <c r="P16" s="71"/>
      <c r="Q16" s="71"/>
      <c r="R16" s="71"/>
      <c r="S16" s="71"/>
      <c r="T16" s="71"/>
      <c r="U16" s="71"/>
      <c r="V16" s="71"/>
      <c r="W16" s="71"/>
      <c r="X16" s="71"/>
      <c r="Y16" s="71"/>
      <c r="Z16" s="71"/>
    </row>
    <row r="17" spans="3:26">
      <c r="C17" s="71"/>
      <c r="D17" s="154" t="s">
        <v>614</v>
      </c>
      <c r="E17" s="71" t="s">
        <v>615</v>
      </c>
      <c r="F17" s="101" t="s">
        <v>625</v>
      </c>
      <c r="G17" s="71"/>
      <c r="H17" s="71"/>
      <c r="I17" s="71"/>
      <c r="J17" s="71"/>
      <c r="K17" s="71"/>
      <c r="L17" s="71"/>
      <c r="M17" s="71"/>
      <c r="N17" s="71"/>
      <c r="O17" s="71"/>
      <c r="P17" s="71"/>
      <c r="Q17" s="71"/>
      <c r="R17" s="71"/>
      <c r="S17" s="71"/>
      <c r="T17" s="71"/>
      <c r="U17" s="71"/>
      <c r="V17" s="71"/>
      <c r="W17" s="71"/>
      <c r="X17" s="71"/>
      <c r="Y17" s="71"/>
      <c r="Z17" s="71"/>
    </row>
    <row r="18" spans="3:26">
      <c r="C18" s="71"/>
      <c r="D18" s="154"/>
      <c r="E18" s="71" t="s">
        <v>630</v>
      </c>
      <c r="F18" s="101" t="s">
        <v>631</v>
      </c>
      <c r="G18" s="71"/>
      <c r="H18" s="71"/>
      <c r="I18" s="71"/>
      <c r="J18" s="71"/>
      <c r="K18" s="71"/>
      <c r="L18" s="71"/>
      <c r="M18" s="71"/>
      <c r="N18" s="71"/>
      <c r="O18" s="71"/>
      <c r="P18" s="71"/>
      <c r="Q18" s="71"/>
      <c r="R18" s="71"/>
      <c r="S18" s="71"/>
      <c r="T18" s="71"/>
      <c r="U18" s="71"/>
      <c r="V18" s="71"/>
      <c r="W18" s="71"/>
      <c r="X18" s="71"/>
      <c r="Y18" s="71"/>
      <c r="Z18" s="71"/>
    </row>
    <row r="19" spans="3:26">
      <c r="C19" s="71"/>
      <c r="D19" s="154"/>
      <c r="E19" s="71" t="s">
        <v>635</v>
      </c>
      <c r="F19" s="101" t="s">
        <v>638</v>
      </c>
      <c r="G19" s="71"/>
      <c r="H19" s="71"/>
      <c r="I19" s="71"/>
      <c r="J19" s="71"/>
      <c r="K19" s="71"/>
      <c r="L19" s="71"/>
      <c r="M19" s="71"/>
      <c r="N19" s="71"/>
      <c r="O19" s="71"/>
      <c r="P19" s="71"/>
      <c r="Q19" s="71"/>
      <c r="R19" s="71"/>
      <c r="S19" s="71"/>
      <c r="T19" s="71"/>
      <c r="U19" s="71"/>
      <c r="V19" s="71"/>
      <c r="W19" s="71"/>
      <c r="X19" s="71"/>
      <c r="Y19" s="71"/>
      <c r="Z19" s="71"/>
    </row>
    <row r="20" spans="3:26">
      <c r="C20" s="71"/>
      <c r="D20" s="154"/>
      <c r="E20" s="71" t="s">
        <v>629</v>
      </c>
      <c r="F20" s="101" t="s">
        <v>639</v>
      </c>
      <c r="G20" s="71"/>
      <c r="H20" s="71"/>
      <c r="I20" s="71"/>
      <c r="J20" s="71"/>
      <c r="K20" s="71"/>
      <c r="L20" s="71"/>
      <c r="M20" s="71"/>
      <c r="N20" s="71"/>
      <c r="O20" s="71"/>
      <c r="P20" s="71"/>
      <c r="Q20" s="71"/>
      <c r="R20" s="71"/>
      <c r="S20" s="71"/>
      <c r="T20" s="71"/>
      <c r="U20" s="71"/>
      <c r="V20" s="71"/>
      <c r="W20" s="71"/>
      <c r="X20" s="71"/>
      <c r="Y20" s="71"/>
      <c r="Z20" s="71"/>
    </row>
    <row r="21" spans="3:26">
      <c r="C21" s="71"/>
      <c r="D21" s="154"/>
      <c r="E21" s="71" t="s">
        <v>627</v>
      </c>
      <c r="F21" s="101" t="s">
        <v>628</v>
      </c>
      <c r="G21" s="71"/>
      <c r="H21" s="71"/>
      <c r="I21" s="71"/>
      <c r="J21" s="71"/>
      <c r="K21" s="71"/>
      <c r="L21" s="71"/>
      <c r="M21" s="71"/>
      <c r="N21" s="71"/>
      <c r="O21" s="71"/>
      <c r="P21" s="71"/>
      <c r="Q21" s="71"/>
      <c r="R21" s="71"/>
      <c r="S21" s="71"/>
      <c r="T21" s="71"/>
      <c r="U21" s="71"/>
      <c r="V21" s="71"/>
      <c r="W21" s="71"/>
      <c r="X21" s="71"/>
      <c r="Y21" s="71"/>
      <c r="Z21" s="71"/>
    </row>
    <row r="22" spans="3:26">
      <c r="C22" s="71"/>
      <c r="D22" s="154"/>
      <c r="E22" s="71"/>
      <c r="F22" s="101"/>
      <c r="G22" s="71"/>
      <c r="H22" s="71"/>
      <c r="I22" s="71"/>
      <c r="J22" s="71"/>
      <c r="K22" s="71"/>
      <c r="L22" s="71"/>
      <c r="M22" s="71"/>
      <c r="N22" s="71"/>
      <c r="O22" s="71"/>
      <c r="P22" s="71"/>
      <c r="Q22" s="71"/>
      <c r="R22" s="71"/>
      <c r="S22" s="71"/>
      <c r="T22" s="71"/>
      <c r="U22" s="71"/>
      <c r="V22" s="71"/>
      <c r="W22" s="71"/>
      <c r="X22" s="71"/>
      <c r="Y22" s="71"/>
      <c r="Z22" s="71"/>
    </row>
    <row r="23" spans="3:26">
      <c r="C23" s="71"/>
      <c r="D23" s="154" t="s">
        <v>616</v>
      </c>
      <c r="E23" s="71" t="s">
        <v>617</v>
      </c>
      <c r="F23" s="101" t="s">
        <v>623</v>
      </c>
      <c r="G23" s="71"/>
      <c r="H23" s="71"/>
      <c r="I23" s="71"/>
      <c r="J23" s="71"/>
      <c r="K23" s="71"/>
      <c r="L23" s="71"/>
      <c r="M23" s="71"/>
      <c r="N23" s="71"/>
      <c r="O23" s="71"/>
      <c r="P23" s="71"/>
      <c r="Q23" s="71"/>
      <c r="R23" s="71"/>
      <c r="S23" s="71"/>
      <c r="T23" s="71"/>
      <c r="U23" s="71"/>
      <c r="V23" s="71"/>
      <c r="W23" s="71"/>
      <c r="X23" s="71"/>
      <c r="Y23" s="71"/>
      <c r="Z23" s="71"/>
    </row>
    <row r="24" spans="3:26">
      <c r="C24" s="71"/>
      <c r="D24" s="154"/>
      <c r="E24" s="71" t="s">
        <v>606</v>
      </c>
      <c r="F24" s="101" t="s">
        <v>624</v>
      </c>
      <c r="G24" s="71"/>
      <c r="H24" s="71"/>
      <c r="I24" s="71"/>
      <c r="J24" s="71"/>
      <c r="K24" s="71"/>
      <c r="L24" s="71"/>
      <c r="M24" s="71"/>
      <c r="N24" s="71"/>
      <c r="O24" s="71"/>
      <c r="P24" s="71"/>
      <c r="Q24" s="71"/>
      <c r="R24" s="71"/>
      <c r="S24" s="71"/>
      <c r="T24" s="71"/>
      <c r="U24" s="71"/>
      <c r="V24" s="71"/>
      <c r="W24" s="71"/>
      <c r="X24" s="71"/>
      <c r="Y24" s="71"/>
      <c r="Z24" s="71"/>
    </row>
    <row r="25" spans="3:26">
      <c r="C25" s="71"/>
      <c r="D25" s="154"/>
      <c r="E25" s="71" t="s">
        <v>605</v>
      </c>
      <c r="F25" s="101" t="s">
        <v>633</v>
      </c>
      <c r="G25" s="71"/>
      <c r="H25" s="71"/>
      <c r="I25" s="71"/>
      <c r="J25" s="71"/>
      <c r="K25" s="71"/>
      <c r="L25" s="71"/>
      <c r="M25" s="71"/>
      <c r="N25" s="71"/>
      <c r="O25" s="71"/>
      <c r="P25" s="71"/>
      <c r="Q25" s="71"/>
      <c r="R25" s="71"/>
      <c r="S25" s="71"/>
      <c r="T25" s="71"/>
      <c r="U25" s="71"/>
      <c r="V25" s="71"/>
      <c r="W25" s="71"/>
      <c r="X25" s="71"/>
      <c r="Y25" s="71"/>
      <c r="Z25" s="71"/>
    </row>
    <row r="26" spans="3:26">
      <c r="C26" s="71"/>
      <c r="D26" s="154"/>
      <c r="E26" s="71" t="s">
        <v>641</v>
      </c>
      <c r="F26" s="101" t="s">
        <v>640</v>
      </c>
      <c r="G26" s="71"/>
      <c r="H26" s="71"/>
      <c r="I26" s="71"/>
      <c r="J26" s="71"/>
      <c r="K26" s="71"/>
      <c r="L26" s="71"/>
      <c r="M26" s="71"/>
      <c r="N26" s="71"/>
      <c r="O26" s="71"/>
      <c r="P26" s="71"/>
      <c r="Q26" s="71"/>
      <c r="R26" s="71"/>
      <c r="S26" s="71"/>
      <c r="T26" s="71"/>
      <c r="U26" s="71"/>
      <c r="V26" s="71"/>
      <c r="W26" s="71"/>
      <c r="X26" s="71"/>
      <c r="Y26" s="71"/>
      <c r="Z26" s="71"/>
    </row>
    <row r="27" spans="3:26">
      <c r="C27" s="71"/>
      <c r="D27" s="154"/>
      <c r="E27" s="71" t="s">
        <v>676</v>
      </c>
      <c r="F27" s="101" t="s">
        <v>677</v>
      </c>
      <c r="G27" s="71"/>
      <c r="H27" s="71"/>
      <c r="I27" s="71"/>
      <c r="J27" s="71"/>
      <c r="K27" s="71"/>
      <c r="L27" s="71"/>
      <c r="M27" s="71"/>
      <c r="N27" s="71"/>
      <c r="O27" s="71"/>
      <c r="P27" s="71"/>
      <c r="Q27" s="71"/>
      <c r="R27" s="71"/>
      <c r="S27" s="71"/>
      <c r="T27" s="71"/>
      <c r="U27" s="71"/>
      <c r="V27" s="71"/>
      <c r="W27" s="71"/>
      <c r="X27" s="71"/>
      <c r="Y27" s="71"/>
      <c r="Z27" s="71"/>
    </row>
    <row r="28" spans="3:26">
      <c r="C28" s="71"/>
      <c r="D28" s="154"/>
      <c r="E28" s="71" t="s">
        <v>678</v>
      </c>
      <c r="F28" s="101" t="s">
        <v>729</v>
      </c>
      <c r="L28" s="71"/>
      <c r="M28" s="71"/>
      <c r="N28" s="71"/>
      <c r="O28" s="71"/>
      <c r="P28" s="71"/>
      <c r="Q28" s="71"/>
      <c r="R28" s="71"/>
      <c r="S28" s="71"/>
      <c r="T28" s="71"/>
      <c r="U28" s="71"/>
      <c r="V28" s="71"/>
      <c r="W28" s="71"/>
      <c r="X28" s="71"/>
      <c r="Y28" s="71"/>
      <c r="Z28" s="71"/>
    </row>
    <row r="29" spans="3:26">
      <c r="C29" s="71"/>
      <c r="D29" s="99"/>
      <c r="E29" s="71"/>
      <c r="F29" s="101"/>
      <c r="G29" s="71"/>
      <c r="H29" s="71"/>
      <c r="I29" s="71"/>
      <c r="J29" s="71"/>
      <c r="K29" s="71"/>
      <c r="L29" s="71"/>
      <c r="M29" s="71"/>
      <c r="N29" s="71"/>
      <c r="O29" s="71"/>
      <c r="P29" s="71"/>
      <c r="Q29" s="71"/>
      <c r="R29" s="71"/>
      <c r="S29" s="71"/>
      <c r="T29" s="71"/>
      <c r="U29" s="71"/>
      <c r="V29" s="71"/>
      <c r="W29" s="71"/>
      <c r="X29" s="71"/>
      <c r="Y29" s="71"/>
      <c r="Z29" s="71"/>
    </row>
    <row r="30" spans="3:26">
      <c r="C30" s="71"/>
      <c r="D30" s="99"/>
      <c r="E30" s="71"/>
      <c r="F30" s="71"/>
      <c r="G30" s="71"/>
      <c r="H30" s="71"/>
      <c r="I30" s="71"/>
      <c r="J30" s="71"/>
      <c r="K30" s="71"/>
      <c r="L30" s="71"/>
      <c r="M30" s="71"/>
      <c r="N30" s="71"/>
      <c r="O30" s="71"/>
      <c r="P30" s="71"/>
      <c r="Q30" s="71"/>
      <c r="R30" s="71"/>
      <c r="S30" s="71"/>
      <c r="T30" s="71"/>
      <c r="U30" s="71"/>
      <c r="V30" s="71"/>
      <c r="W30" s="71"/>
      <c r="X30" s="71"/>
      <c r="Y30" s="71"/>
      <c r="Z30" s="71"/>
    </row>
    <row r="31" spans="3:26">
      <c r="C31" s="71" t="s">
        <v>618</v>
      </c>
      <c r="D31" s="100" t="s">
        <v>663</v>
      </c>
      <c r="E31" s="71"/>
      <c r="F31" s="101"/>
      <c r="G31" s="71"/>
      <c r="H31" s="71"/>
      <c r="I31" s="71"/>
      <c r="J31" s="71"/>
      <c r="K31" s="71"/>
      <c r="L31" s="71"/>
      <c r="M31" s="71"/>
      <c r="N31" s="71"/>
      <c r="O31" s="71"/>
      <c r="P31" s="71"/>
      <c r="Q31" s="71"/>
      <c r="R31" s="71"/>
      <c r="S31" s="71"/>
      <c r="T31" s="71"/>
      <c r="U31" s="71"/>
      <c r="V31" s="71"/>
      <c r="W31" s="71"/>
      <c r="X31" s="71"/>
      <c r="Y31" s="71"/>
      <c r="Z31" s="71"/>
    </row>
    <row r="32" spans="3:26">
      <c r="C32" s="71"/>
      <c r="D32" s="100"/>
      <c r="E32" s="71" t="s">
        <v>644</v>
      </c>
      <c r="F32" s="101" t="s">
        <v>660</v>
      </c>
      <c r="G32" s="71"/>
      <c r="H32" s="71"/>
      <c r="I32" s="71"/>
      <c r="J32" s="71"/>
      <c r="K32" s="71"/>
      <c r="L32" s="71"/>
      <c r="M32" s="71"/>
      <c r="N32" s="71"/>
      <c r="O32" s="71"/>
      <c r="P32" s="71"/>
      <c r="Q32" s="71"/>
      <c r="R32" s="71"/>
      <c r="S32" s="71"/>
      <c r="T32" s="71"/>
      <c r="U32" s="71"/>
      <c r="V32" s="71"/>
      <c r="W32" s="71"/>
      <c r="X32" s="71"/>
      <c r="Y32" s="71"/>
      <c r="Z32" s="71"/>
    </row>
    <row r="33" spans="2:26">
      <c r="B33" s="104" t="s">
        <v>662</v>
      </c>
      <c r="C33" s="71"/>
      <c r="D33" s="100"/>
      <c r="E33" s="71" t="s">
        <v>645</v>
      </c>
      <c r="F33" s="101" t="s">
        <v>719</v>
      </c>
      <c r="G33" s="71"/>
      <c r="H33" s="71"/>
      <c r="I33" s="71"/>
      <c r="J33" s="71"/>
      <c r="K33" s="71"/>
      <c r="L33" s="71"/>
      <c r="M33" s="71"/>
      <c r="N33" s="71"/>
      <c r="O33" s="71"/>
      <c r="P33" s="71"/>
      <c r="Q33" s="71"/>
      <c r="R33" s="71"/>
      <c r="S33" s="71"/>
      <c r="T33" s="71"/>
      <c r="U33" s="71"/>
      <c r="V33" s="71"/>
      <c r="W33" s="71"/>
      <c r="X33" s="71"/>
      <c r="Y33" s="71"/>
      <c r="Z33" s="71"/>
    </row>
    <row r="34" spans="2:26">
      <c r="B34" s="104" t="s">
        <v>683</v>
      </c>
      <c r="C34" s="71"/>
      <c r="D34" s="100"/>
      <c r="E34" s="71" t="s">
        <v>659</v>
      </c>
      <c r="F34" s="101" t="s">
        <v>720</v>
      </c>
      <c r="G34" s="71"/>
      <c r="H34" s="71"/>
      <c r="I34" s="71"/>
      <c r="J34" s="71"/>
      <c r="K34" s="71"/>
      <c r="L34" s="71"/>
      <c r="M34" s="71"/>
      <c r="N34" s="71"/>
      <c r="O34" s="71"/>
      <c r="P34" s="71"/>
      <c r="Q34" s="71"/>
      <c r="R34" s="71"/>
      <c r="S34" s="71"/>
      <c r="T34" s="71"/>
      <c r="U34" s="71"/>
      <c r="V34" s="71"/>
      <c r="W34" s="71"/>
      <c r="X34" s="71"/>
      <c r="Y34" s="71"/>
      <c r="Z34" s="71"/>
    </row>
    <row r="35" spans="2:26">
      <c r="C35" s="71"/>
      <c r="D35" s="100"/>
      <c r="E35" s="71" t="s">
        <v>644</v>
      </c>
      <c r="F35" s="101" t="s">
        <v>661</v>
      </c>
      <c r="G35" s="71"/>
      <c r="H35" s="71"/>
      <c r="I35" s="71"/>
      <c r="J35" s="71"/>
      <c r="K35" s="71"/>
      <c r="L35" s="71"/>
      <c r="M35" s="71"/>
      <c r="N35" s="71"/>
      <c r="O35" s="71"/>
      <c r="P35" s="71"/>
      <c r="Q35" s="71"/>
      <c r="R35" s="71"/>
      <c r="S35" s="71"/>
      <c r="T35" s="71"/>
      <c r="U35" s="71"/>
      <c r="V35" s="71"/>
      <c r="W35" s="71"/>
      <c r="X35" s="71"/>
      <c r="Y35" s="71"/>
      <c r="Z35" s="71"/>
    </row>
    <row r="36" spans="2:26">
      <c r="C36" s="71"/>
      <c r="D36" s="100"/>
      <c r="E36" s="71"/>
      <c r="F36" s="101"/>
      <c r="G36" s="71"/>
      <c r="H36" s="71"/>
      <c r="I36" s="71"/>
      <c r="J36" s="71"/>
      <c r="K36" s="71"/>
      <c r="L36" s="71"/>
      <c r="M36" s="71"/>
      <c r="N36" s="71"/>
      <c r="O36" s="71"/>
      <c r="P36" s="71"/>
      <c r="Q36" s="71"/>
      <c r="R36" s="71"/>
      <c r="S36" s="71"/>
      <c r="T36" s="71"/>
      <c r="U36" s="71"/>
      <c r="V36" s="71"/>
      <c r="W36" s="71"/>
      <c r="X36" s="71"/>
      <c r="Y36" s="71"/>
      <c r="Z36" s="71"/>
    </row>
    <row r="37" spans="2:26">
      <c r="C37" s="71"/>
      <c r="D37" s="100"/>
      <c r="E37" s="71"/>
      <c r="F37" s="71"/>
      <c r="G37" s="71"/>
      <c r="H37" s="71"/>
      <c r="I37" s="71"/>
      <c r="J37" s="71"/>
      <c r="K37" s="71"/>
      <c r="L37" s="71"/>
      <c r="M37" s="71"/>
      <c r="N37" s="71"/>
      <c r="O37" s="71"/>
      <c r="P37" s="71"/>
      <c r="Q37" s="71"/>
      <c r="R37" s="71"/>
      <c r="S37" s="71"/>
      <c r="T37" s="71"/>
      <c r="U37" s="71"/>
      <c r="V37" s="71"/>
      <c r="W37" s="71"/>
      <c r="X37" s="71"/>
      <c r="Y37" s="71"/>
      <c r="Z37" s="71"/>
    </row>
    <row r="38" spans="2:26">
      <c r="C38" s="71"/>
      <c r="D38" s="100"/>
      <c r="E38" s="71"/>
      <c r="F38" s="71"/>
      <c r="G38" s="71"/>
      <c r="H38" s="71"/>
      <c r="I38" s="71"/>
      <c r="J38" s="71"/>
      <c r="K38" s="71"/>
      <c r="L38" s="71"/>
      <c r="M38" s="71"/>
      <c r="N38" s="71"/>
      <c r="O38" s="71"/>
      <c r="P38" s="71"/>
      <c r="Q38" s="71"/>
      <c r="R38" s="71"/>
      <c r="S38" s="71"/>
      <c r="T38" s="71"/>
      <c r="U38" s="71"/>
      <c r="V38" s="71"/>
      <c r="W38" s="71"/>
      <c r="X38" s="71"/>
      <c r="Y38" s="71"/>
      <c r="Z38" s="71"/>
    </row>
    <row r="44" spans="2:26">
      <c r="C44" s="71" t="s">
        <v>642</v>
      </c>
      <c r="D44" s="100" t="s">
        <v>646</v>
      </c>
    </row>
    <row r="45" spans="2:26">
      <c r="E45" s="71" t="s">
        <v>664</v>
      </c>
      <c r="F45" s="101" t="s">
        <v>665</v>
      </c>
    </row>
    <row r="46" spans="2:26">
      <c r="E46" s="71" t="s">
        <v>666</v>
      </c>
      <c r="F46" s="101" t="s">
        <v>667</v>
      </c>
    </row>
    <row r="47" spans="2:26">
      <c r="E47" s="71" t="s">
        <v>673</v>
      </c>
      <c r="F47" s="101" t="s">
        <v>672</v>
      </c>
    </row>
    <row r="48" spans="2:26">
      <c r="E48" s="71" t="s">
        <v>671</v>
      </c>
      <c r="F48" s="101" t="s">
        <v>670</v>
      </c>
    </row>
    <row r="49" spans="3:14">
      <c r="E49" s="71" t="s">
        <v>674</v>
      </c>
      <c r="F49" s="101" t="s">
        <v>693</v>
      </c>
    </row>
    <row r="50" spans="3:14">
      <c r="E50" s="71" t="s">
        <v>726</v>
      </c>
      <c r="F50" s="101" t="s">
        <v>725</v>
      </c>
    </row>
    <row r="51" spans="3:14">
      <c r="E51" s="71"/>
      <c r="F51" s="101"/>
    </row>
    <row r="52" spans="3:14">
      <c r="E52" s="71"/>
      <c r="F52" s="101"/>
    </row>
    <row r="53" spans="3:14">
      <c r="C53" s="71"/>
      <c r="D53" s="100"/>
      <c r="N53" s="100"/>
    </row>
    <row r="54" spans="3:14">
      <c r="C54" s="71" t="s">
        <v>669</v>
      </c>
      <c r="E54" s="71"/>
      <c r="F54" s="101"/>
    </row>
    <row r="55" spans="3:14">
      <c r="E55" s="71" t="s">
        <v>675</v>
      </c>
      <c r="F55" s="101" t="s">
        <v>682</v>
      </c>
    </row>
    <row r="56" spans="3:14">
      <c r="E56" s="71" t="s">
        <v>694</v>
      </c>
      <c r="F56" s="101" t="s">
        <v>695</v>
      </c>
    </row>
    <row r="57" spans="3:14">
      <c r="E57" s="71" t="s">
        <v>679</v>
      </c>
      <c r="F57" s="101" t="s">
        <v>701</v>
      </c>
    </row>
    <row r="58" spans="3:14">
      <c r="E58" s="71" t="s">
        <v>680</v>
      </c>
      <c r="F58" s="101" t="s">
        <v>681</v>
      </c>
    </row>
    <row r="59" spans="3:14">
      <c r="E59" s="71" t="s">
        <v>723</v>
      </c>
      <c r="F59" s="101" t="s">
        <v>697</v>
      </c>
    </row>
    <row r="60" spans="3:14">
      <c r="E60" s="71" t="s">
        <v>696</v>
      </c>
      <c r="F60" s="101" t="s">
        <v>700</v>
      </c>
    </row>
    <row r="61" spans="3:14">
      <c r="D61" s="100"/>
      <c r="E61" s="71" t="s">
        <v>703</v>
      </c>
      <c r="F61" s="101" t="s">
        <v>702</v>
      </c>
      <c r="N61" s="100"/>
    </row>
    <row r="62" spans="3:14">
      <c r="E62" s="71" t="s">
        <v>698</v>
      </c>
      <c r="F62" s="101" t="s">
        <v>699</v>
      </c>
      <c r="G62" s="71"/>
    </row>
    <row r="63" spans="3:14">
      <c r="E63" s="71" t="s">
        <v>713</v>
      </c>
      <c r="F63" s="101" t="s">
        <v>714</v>
      </c>
    </row>
    <row r="64" spans="3:14">
      <c r="E64" s="71" t="s">
        <v>728</v>
      </c>
      <c r="F64" s="101" t="s">
        <v>727</v>
      </c>
    </row>
    <row r="65" spans="3:8">
      <c r="E65" s="71"/>
      <c r="F65" s="101"/>
    </row>
    <row r="66" spans="3:8">
      <c r="E66" s="71"/>
      <c r="F66" s="101"/>
    </row>
    <row r="68" spans="3:8">
      <c r="C68" s="104" t="s">
        <v>721</v>
      </c>
    </row>
    <row r="69" spans="3:8">
      <c r="F69" t="s">
        <v>722</v>
      </c>
      <c r="G69" t="s">
        <v>722</v>
      </c>
    </row>
    <row r="70" spans="3:8">
      <c r="F70" t="s">
        <v>722</v>
      </c>
      <c r="G70" t="s">
        <v>724</v>
      </c>
    </row>
    <row r="71" spans="3:8">
      <c r="F71" t="s">
        <v>724</v>
      </c>
      <c r="G71" t="s">
        <v>724</v>
      </c>
    </row>
    <row r="72" spans="3:8">
      <c r="H72" s="106"/>
    </row>
    <row r="73" spans="3:8">
      <c r="H73" s="106"/>
    </row>
    <row r="74" spans="3:8">
      <c r="H74" s="106"/>
    </row>
    <row r="75" spans="3:8">
      <c r="H75" s="106"/>
    </row>
    <row r="76" spans="3:8">
      <c r="H76" s="106"/>
    </row>
    <row r="77" spans="3:8">
      <c r="H77" s="106"/>
    </row>
    <row r="78" spans="3:8">
      <c r="H78" s="106"/>
    </row>
    <row r="79" spans="3:8">
      <c r="H79" s="106"/>
    </row>
    <row r="80" spans="3:8">
      <c r="H80" s="106"/>
    </row>
    <row r="81" spans="8:8">
      <c r="H81" s="106"/>
    </row>
    <row r="82" spans="8:8">
      <c r="H82" s="106"/>
    </row>
    <row r="83" spans="8:8">
      <c r="H83" s="106"/>
    </row>
    <row r="84" spans="8:8">
      <c r="H84" s="106"/>
    </row>
  </sheetData>
  <mergeCells count="4">
    <mergeCell ref="D2:D9"/>
    <mergeCell ref="D10:D16"/>
    <mergeCell ref="D17:D22"/>
    <mergeCell ref="D23:D28"/>
  </mergeCells>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216"/>
  <sheetViews>
    <sheetView topLeftCell="A40" workbookViewId="0">
      <selection activeCell="I85" sqref="I85"/>
    </sheetView>
  </sheetViews>
  <sheetFormatPr defaultRowHeight="13.5"/>
  <cols>
    <col min="3" max="3" width="9" style="24"/>
    <col min="4" max="4" width="14.25" customWidth="1"/>
    <col min="5" max="5" width="19.25" customWidth="1"/>
    <col min="14" max="14" width="9.5" bestFit="1" customWidth="1"/>
    <col min="23" max="23" width="9.5" bestFit="1" customWidth="1"/>
  </cols>
  <sheetData>
    <row r="1" spans="1:16" s="11" customFormat="1">
      <c r="A1" s="10" t="s">
        <v>29</v>
      </c>
      <c r="C1" s="21"/>
    </row>
    <row r="2" spans="1:16" s="12" customFormat="1">
      <c r="A2" s="12">
        <v>1</v>
      </c>
      <c r="B2" s="13" t="s">
        <v>30</v>
      </c>
      <c r="C2" s="22"/>
    </row>
    <row r="3" spans="1:16" s="12" customFormat="1">
      <c r="B3" s="18">
        <v>1</v>
      </c>
      <c r="C3" s="20" t="s">
        <v>188</v>
      </c>
      <c r="D3" s="18"/>
      <c r="E3" s="18"/>
      <c r="F3" s="18"/>
      <c r="G3" s="18"/>
      <c r="H3" s="18"/>
      <c r="I3" s="18"/>
      <c r="J3" s="18"/>
      <c r="K3" s="18"/>
      <c r="L3" s="18"/>
      <c r="M3" s="18"/>
    </row>
    <row r="4" spans="1:16" s="12" customFormat="1">
      <c r="B4" s="18">
        <v>2</v>
      </c>
      <c r="C4" s="20" t="s">
        <v>189</v>
      </c>
      <c r="D4" s="20"/>
      <c r="E4" s="18"/>
      <c r="F4" s="18"/>
      <c r="G4" s="18"/>
      <c r="H4" s="18"/>
      <c r="I4" s="18"/>
      <c r="J4" s="18"/>
      <c r="K4" s="18"/>
      <c r="L4" s="18"/>
      <c r="M4" s="18"/>
    </row>
    <row r="5" spans="1:16" s="12" customFormat="1">
      <c r="B5" s="18"/>
      <c r="C5" s="23"/>
      <c r="D5" s="37"/>
      <c r="E5" s="19"/>
      <c r="F5" s="19"/>
      <c r="G5" s="19"/>
      <c r="H5" s="18"/>
      <c r="I5" s="19"/>
      <c r="J5" s="18"/>
      <c r="K5" s="18"/>
      <c r="L5" s="18"/>
      <c r="M5" s="18"/>
    </row>
    <row r="6" spans="1:16" s="12" customFormat="1">
      <c r="B6" s="18"/>
      <c r="C6" s="23"/>
      <c r="D6" s="37"/>
      <c r="E6" s="19"/>
      <c r="F6" s="19"/>
      <c r="G6" s="19"/>
      <c r="H6" s="18"/>
      <c r="I6" s="19"/>
      <c r="J6" s="18"/>
      <c r="K6" s="18"/>
      <c r="L6" s="18"/>
      <c r="M6" s="18"/>
    </row>
    <row r="7" spans="1:16" s="12" customFormat="1">
      <c r="B7" s="18"/>
      <c r="C7" s="20"/>
      <c r="D7" s="37"/>
      <c r="E7" s="19"/>
      <c r="F7" s="19"/>
      <c r="G7" s="19"/>
      <c r="H7" s="18"/>
      <c r="I7" s="19"/>
      <c r="J7" s="18"/>
      <c r="K7" s="18"/>
      <c r="L7" s="18"/>
      <c r="M7" s="18"/>
    </row>
    <row r="8" spans="1:16" s="12" customFormat="1">
      <c r="B8" s="18"/>
      <c r="C8" s="20"/>
      <c r="D8" s="38"/>
      <c r="E8" s="19"/>
      <c r="F8" s="19"/>
      <c r="G8" s="19"/>
      <c r="H8" s="18"/>
      <c r="I8" s="19"/>
      <c r="J8" s="18"/>
      <c r="K8" s="18"/>
      <c r="L8" s="18"/>
      <c r="M8" s="18"/>
    </row>
    <row r="9" spans="1:16" s="12" customFormat="1">
      <c r="B9" s="18"/>
      <c r="C9" s="23"/>
      <c r="D9" s="20"/>
      <c r="E9" s="18"/>
      <c r="F9" s="18"/>
      <c r="G9" s="18"/>
      <c r="H9" s="18"/>
      <c r="I9" s="18"/>
      <c r="J9" s="18"/>
      <c r="K9" s="18"/>
      <c r="L9" s="18"/>
      <c r="M9" s="18"/>
    </row>
    <row r="10" spans="1:16" s="12" customFormat="1">
      <c r="C10" s="22"/>
    </row>
    <row r="11" spans="1:16" s="11" customFormat="1">
      <c r="A11" s="10" t="s">
        <v>257</v>
      </c>
      <c r="C11" s="21"/>
    </row>
    <row r="12" spans="1:16" s="16" customFormat="1">
      <c r="A12" s="39"/>
      <c r="B12" s="40"/>
      <c r="C12" s="41"/>
      <c r="D12" s="39"/>
      <c r="E12" s="39"/>
      <c r="F12" s="39"/>
      <c r="G12" s="39"/>
      <c r="H12" s="39"/>
      <c r="I12" s="39"/>
      <c r="J12" s="39"/>
      <c r="K12" s="39"/>
      <c r="L12" s="39"/>
      <c r="M12" s="39"/>
      <c r="N12" s="39"/>
      <c r="O12" s="39"/>
      <c r="P12" s="39"/>
    </row>
    <row r="13" spans="1:16" s="16" customFormat="1">
      <c r="A13" s="39">
        <v>1</v>
      </c>
      <c r="B13" s="40" t="s">
        <v>580</v>
      </c>
      <c r="C13" s="41"/>
      <c r="D13" s="39"/>
      <c r="E13" s="39"/>
      <c r="F13" s="39"/>
      <c r="G13" s="39"/>
      <c r="H13" s="39"/>
      <c r="I13" s="39"/>
      <c r="J13" s="39"/>
      <c r="K13" s="39"/>
      <c r="L13" s="39"/>
      <c r="M13" s="39"/>
      <c r="N13" s="39"/>
      <c r="O13" s="39"/>
      <c r="P13" s="39"/>
    </row>
    <row r="14" spans="1:16" s="16" customFormat="1">
      <c r="A14" s="39"/>
      <c r="B14" s="40"/>
      <c r="C14" s="32" t="s">
        <v>581</v>
      </c>
      <c r="D14" s="39"/>
      <c r="E14" s="39"/>
      <c r="F14" s="39"/>
      <c r="G14" s="39"/>
      <c r="H14" s="39"/>
      <c r="I14" s="39"/>
      <c r="J14" s="39"/>
      <c r="K14" s="39"/>
      <c r="L14" s="39"/>
      <c r="M14" s="39"/>
      <c r="N14" s="39"/>
      <c r="O14" s="39"/>
      <c r="P14" s="39"/>
    </row>
    <row r="15" spans="1:16" s="16" customFormat="1">
      <c r="A15" s="39"/>
      <c r="B15" s="40"/>
      <c r="C15" s="32" t="s">
        <v>582</v>
      </c>
      <c r="D15" s="39"/>
      <c r="E15" s="39"/>
      <c r="F15" s="39"/>
      <c r="G15" s="39"/>
      <c r="H15" s="30" t="s">
        <v>596</v>
      </c>
      <c r="I15" s="39"/>
      <c r="J15" s="39"/>
      <c r="K15" s="39"/>
      <c r="L15" s="39"/>
      <c r="M15" s="39"/>
      <c r="N15" s="39"/>
      <c r="O15" s="39"/>
      <c r="P15" s="39"/>
    </row>
    <row r="16" spans="1:16" s="16" customFormat="1">
      <c r="A16" s="39">
        <v>1</v>
      </c>
      <c r="B16" s="13" t="s">
        <v>256</v>
      </c>
      <c r="C16" s="18"/>
      <c r="D16" s="18"/>
      <c r="E16" s="39"/>
      <c r="F16" s="39"/>
      <c r="G16" s="39"/>
      <c r="H16" s="39"/>
      <c r="I16" s="39"/>
      <c r="J16" s="39"/>
      <c r="K16" s="39"/>
      <c r="L16" s="39"/>
      <c r="M16" s="39"/>
      <c r="N16" s="39"/>
      <c r="O16" s="39"/>
      <c r="P16" s="39"/>
    </row>
    <row r="17" spans="1:16" s="16" customFormat="1">
      <c r="A17" s="39"/>
      <c r="B17" s="72">
        <v>1</v>
      </c>
      <c r="C17" s="72" t="s">
        <v>258</v>
      </c>
      <c r="D17" s="72"/>
      <c r="E17" s="73"/>
      <c r="F17" s="73"/>
      <c r="G17" s="73"/>
      <c r="H17" s="73"/>
      <c r="I17" s="73"/>
      <c r="J17" s="73"/>
      <c r="K17" s="39"/>
      <c r="L17" s="39"/>
      <c r="M17" s="39"/>
      <c r="N17" s="39"/>
      <c r="O17" s="39"/>
      <c r="P17" s="39"/>
    </row>
    <row r="18" spans="1:16" s="16" customFormat="1">
      <c r="A18" s="39"/>
      <c r="B18" s="72"/>
      <c r="C18" s="72">
        <v>1</v>
      </c>
      <c r="D18" s="72" t="s">
        <v>259</v>
      </c>
      <c r="E18" s="73"/>
      <c r="F18" s="73"/>
      <c r="G18" s="73"/>
      <c r="H18" s="73"/>
      <c r="I18" s="73"/>
      <c r="J18" s="73"/>
      <c r="K18" s="39"/>
      <c r="L18" s="39"/>
      <c r="M18" s="39" t="s">
        <v>488</v>
      </c>
      <c r="N18" s="39"/>
      <c r="O18" s="39"/>
      <c r="P18" s="39"/>
    </row>
    <row r="19" spans="1:16" s="16" customFormat="1">
      <c r="A19" s="39"/>
      <c r="B19" s="72"/>
      <c r="C19" s="72"/>
      <c r="D19" s="72" t="s">
        <v>273</v>
      </c>
      <c r="E19" s="73"/>
      <c r="F19" s="73"/>
      <c r="G19" s="73"/>
      <c r="H19" s="73"/>
      <c r="I19" s="73"/>
      <c r="J19" s="73"/>
      <c r="K19" s="39"/>
      <c r="L19" s="39"/>
      <c r="M19" s="39" t="s">
        <v>489</v>
      </c>
      <c r="N19" s="39"/>
      <c r="O19" s="39"/>
      <c r="P19" s="39"/>
    </row>
    <row r="20" spans="1:16" s="16" customFormat="1">
      <c r="A20" s="39"/>
      <c r="B20" s="72"/>
      <c r="C20" s="72">
        <v>2</v>
      </c>
      <c r="D20" s="72" t="s">
        <v>260</v>
      </c>
      <c r="E20" s="73"/>
      <c r="F20" s="73"/>
      <c r="G20" s="73"/>
      <c r="H20" s="73"/>
      <c r="I20" s="73"/>
      <c r="J20" s="73"/>
      <c r="K20" s="39"/>
      <c r="L20" s="39"/>
      <c r="M20" s="39"/>
      <c r="N20" s="39"/>
      <c r="O20" s="39"/>
      <c r="P20" s="39"/>
    </row>
    <row r="21" spans="1:16" s="16" customFormat="1">
      <c r="A21" s="39"/>
      <c r="B21" s="72"/>
      <c r="C21" s="72"/>
      <c r="D21" s="72" t="s">
        <v>261</v>
      </c>
      <c r="E21" s="73"/>
      <c r="F21" s="73"/>
      <c r="G21" s="73"/>
      <c r="H21" s="73"/>
      <c r="I21" s="73"/>
      <c r="J21" s="73"/>
      <c r="K21" s="39"/>
      <c r="L21" s="39"/>
      <c r="M21" s="39"/>
      <c r="N21" s="39"/>
      <c r="O21" s="39"/>
      <c r="P21" s="39"/>
    </row>
    <row r="22" spans="1:16" s="16" customFormat="1">
      <c r="A22" s="39"/>
      <c r="B22" s="40"/>
      <c r="C22" s="41"/>
      <c r="D22" s="39"/>
      <c r="E22" s="39"/>
      <c r="F22" s="39"/>
      <c r="G22" s="39"/>
      <c r="H22" s="39"/>
      <c r="I22" s="39"/>
      <c r="J22" s="39"/>
      <c r="K22" s="39"/>
      <c r="L22" s="39"/>
      <c r="M22" s="39"/>
      <c r="N22" s="39"/>
      <c r="O22" s="39"/>
      <c r="P22" s="39"/>
    </row>
    <row r="23" spans="1:16" s="16" customFormat="1">
      <c r="A23" s="39"/>
      <c r="B23" s="39">
        <v>2</v>
      </c>
      <c r="C23" s="42" t="s">
        <v>262</v>
      </c>
      <c r="D23" s="39"/>
      <c r="E23" s="39"/>
      <c r="F23" s="39"/>
      <c r="G23" s="39"/>
      <c r="H23" s="39"/>
      <c r="I23" s="39"/>
      <c r="J23" s="39"/>
      <c r="K23" s="39"/>
      <c r="L23" s="39"/>
      <c r="M23" s="39"/>
      <c r="N23" s="39"/>
      <c r="O23" s="39"/>
      <c r="P23" s="39"/>
    </row>
    <row r="24" spans="1:16" s="16" customFormat="1">
      <c r="A24" s="39"/>
      <c r="B24" s="39"/>
      <c r="C24" s="41">
        <v>1</v>
      </c>
      <c r="D24" s="39" t="s">
        <v>270</v>
      </c>
      <c r="E24" s="39"/>
      <c r="F24" s="39"/>
      <c r="G24" s="39"/>
      <c r="H24" s="39"/>
      <c r="I24" s="39"/>
      <c r="J24" s="39"/>
      <c r="K24" s="39"/>
      <c r="L24" s="39"/>
      <c r="M24" s="39"/>
      <c r="N24" s="39"/>
      <c r="O24" s="39"/>
      <c r="P24" s="39"/>
    </row>
    <row r="25" spans="1:16" s="16" customFormat="1">
      <c r="A25" s="39"/>
      <c r="B25" s="39"/>
      <c r="C25" s="41">
        <v>2</v>
      </c>
      <c r="D25" s="39" t="s">
        <v>263</v>
      </c>
      <c r="E25" s="39"/>
      <c r="F25" s="39"/>
      <c r="G25" s="39"/>
      <c r="H25" s="39"/>
      <c r="I25" s="39"/>
      <c r="J25" s="39"/>
      <c r="K25" s="39"/>
      <c r="L25" s="39"/>
      <c r="M25" s="39"/>
      <c r="N25" s="39"/>
      <c r="O25" s="39"/>
      <c r="P25" s="39"/>
    </row>
    <row r="26" spans="1:16" s="16" customFormat="1">
      <c r="C26" s="39">
        <v>3</v>
      </c>
      <c r="D26" s="42" t="s">
        <v>264</v>
      </c>
      <c r="E26" s="39"/>
      <c r="F26" s="39"/>
      <c r="G26" s="39"/>
      <c r="H26" s="39"/>
      <c r="I26" s="39"/>
      <c r="J26" s="39"/>
      <c r="K26" s="39"/>
      <c r="L26" s="39"/>
      <c r="M26" s="39"/>
      <c r="N26" s="39"/>
      <c r="O26" s="39"/>
      <c r="P26" s="39"/>
    </row>
    <row r="27" spans="1:16" s="16" customFormat="1">
      <c r="A27" s="39"/>
      <c r="B27" s="39"/>
      <c r="C27" s="39">
        <v>4</v>
      </c>
      <c r="D27" s="42" t="s">
        <v>265</v>
      </c>
      <c r="E27" s="39"/>
      <c r="F27" s="39"/>
      <c r="G27" s="39"/>
      <c r="H27" s="39"/>
      <c r="I27" s="39"/>
      <c r="J27" s="39"/>
      <c r="K27" s="39"/>
      <c r="L27" s="39"/>
      <c r="M27" s="39"/>
      <c r="N27" s="39"/>
      <c r="O27" s="39"/>
      <c r="P27" s="39"/>
    </row>
    <row r="28" spans="1:16" s="16" customFormat="1">
      <c r="A28" s="39"/>
      <c r="B28" s="39">
        <v>3</v>
      </c>
      <c r="C28" s="39" t="s">
        <v>267</v>
      </c>
      <c r="D28" s="41"/>
      <c r="E28" s="39"/>
      <c r="F28" s="39"/>
      <c r="G28" s="39"/>
      <c r="H28" s="39"/>
      <c r="I28" s="39"/>
      <c r="J28" s="39"/>
      <c r="K28" s="39"/>
      <c r="L28" s="39"/>
      <c r="M28" s="39"/>
      <c r="N28" s="39"/>
      <c r="O28" s="39"/>
      <c r="P28" s="39"/>
    </row>
    <row r="29" spans="1:16" s="16" customFormat="1">
      <c r="C29" s="39">
        <v>1</v>
      </c>
      <c r="D29" s="42" t="s">
        <v>268</v>
      </c>
      <c r="E29" s="39"/>
      <c r="F29" s="39"/>
      <c r="G29" s="39"/>
      <c r="H29" s="39"/>
      <c r="I29" s="39"/>
      <c r="J29" s="39"/>
      <c r="K29" s="39"/>
      <c r="L29" s="39"/>
      <c r="M29" s="39"/>
      <c r="N29" s="39"/>
      <c r="O29" s="39"/>
      <c r="P29" s="39"/>
    </row>
    <row r="30" spans="1:16" s="16" customFormat="1">
      <c r="A30" s="39"/>
      <c r="B30" s="39"/>
      <c r="C30" s="41"/>
      <c r="D30" s="41"/>
      <c r="E30" s="39"/>
      <c r="F30" s="39"/>
      <c r="G30" s="39"/>
      <c r="H30" s="39"/>
      <c r="I30" s="39"/>
      <c r="J30" s="39"/>
      <c r="K30" s="39"/>
      <c r="L30" s="39"/>
      <c r="M30" s="39"/>
      <c r="N30" s="39"/>
      <c r="O30" s="39"/>
      <c r="P30" s="39"/>
    </row>
    <row r="31" spans="1:16" s="16" customFormat="1">
      <c r="A31" s="39"/>
      <c r="B31" s="39"/>
      <c r="C31" s="41"/>
      <c r="D31" s="39"/>
      <c r="E31" s="39"/>
      <c r="F31" s="39"/>
      <c r="G31" s="39"/>
      <c r="H31" s="39"/>
      <c r="I31" s="39"/>
      <c r="J31" s="39"/>
      <c r="K31" s="39"/>
      <c r="L31" s="39"/>
      <c r="M31" s="39"/>
      <c r="N31" s="39"/>
      <c r="O31" s="39"/>
      <c r="P31" s="39"/>
    </row>
    <row r="32" spans="1:16" s="16" customFormat="1">
      <c r="A32" s="39">
        <v>2</v>
      </c>
      <c r="B32" s="40" t="s">
        <v>266</v>
      </c>
      <c r="C32" s="41"/>
      <c r="D32" s="41"/>
      <c r="E32" s="39"/>
      <c r="F32" s="39"/>
      <c r="G32" s="39"/>
      <c r="H32" s="39"/>
      <c r="I32" s="39"/>
      <c r="J32" s="39"/>
      <c r="K32" s="39"/>
      <c r="L32" s="39"/>
      <c r="M32" s="39"/>
      <c r="N32" s="39"/>
      <c r="O32" s="39"/>
      <c r="P32" s="39"/>
    </row>
    <row r="33" spans="1:17" s="16" customFormat="1">
      <c r="A33" s="39"/>
      <c r="B33" s="39">
        <v>1</v>
      </c>
      <c r="C33" s="42" t="s">
        <v>272</v>
      </c>
      <c r="E33" s="39"/>
      <c r="F33" s="39"/>
      <c r="G33" s="39"/>
      <c r="H33" s="39"/>
      <c r="I33" s="39"/>
      <c r="J33" s="39"/>
      <c r="K33" s="39"/>
      <c r="L33" s="39"/>
      <c r="M33" s="39"/>
      <c r="N33" s="39"/>
      <c r="O33" s="39"/>
      <c r="P33" s="39"/>
    </row>
    <row r="34" spans="1:17" s="16" customFormat="1">
      <c r="A34" s="39"/>
      <c r="B34" s="39"/>
      <c r="C34" s="41"/>
      <c r="E34" s="39"/>
      <c r="F34" s="39"/>
      <c r="G34" s="39"/>
      <c r="H34" s="39"/>
      <c r="I34" s="39"/>
      <c r="J34" s="39"/>
      <c r="K34" s="39"/>
      <c r="L34" s="39"/>
      <c r="M34" s="39"/>
      <c r="N34" s="39"/>
      <c r="O34" s="39"/>
      <c r="P34" s="39"/>
    </row>
    <row r="35" spans="1:17" s="16" customFormat="1">
      <c r="A35" s="39"/>
      <c r="C35" s="41"/>
      <c r="D35" s="42"/>
      <c r="E35" s="39"/>
      <c r="F35" s="39"/>
      <c r="G35" s="39"/>
      <c r="H35" s="39"/>
      <c r="I35" s="39"/>
      <c r="J35" s="39"/>
      <c r="K35" s="39"/>
      <c r="L35" s="39"/>
      <c r="M35" s="39"/>
      <c r="N35" s="39"/>
      <c r="O35" s="39"/>
      <c r="P35" s="39"/>
    </row>
    <row r="36" spans="1:17" s="16" customFormat="1">
      <c r="A36" s="39"/>
      <c r="C36" s="42"/>
      <c r="D36" s="42"/>
      <c r="E36" s="39"/>
      <c r="F36" s="39"/>
      <c r="G36" s="39"/>
      <c r="H36" s="39"/>
      <c r="I36" s="39"/>
      <c r="J36" s="39"/>
      <c r="K36" s="39"/>
      <c r="L36" s="39"/>
      <c r="M36" s="39"/>
      <c r="N36" s="39"/>
      <c r="O36" s="39"/>
      <c r="P36" s="39"/>
    </row>
    <row r="37" spans="1:17" s="16" customFormat="1">
      <c r="A37" s="39"/>
      <c r="C37" s="41"/>
      <c r="D37" s="42"/>
      <c r="E37" s="39"/>
      <c r="F37" s="39"/>
      <c r="G37" s="39"/>
      <c r="H37" s="39"/>
      <c r="I37" s="39"/>
      <c r="J37" s="39"/>
      <c r="K37" s="39"/>
      <c r="L37" s="39"/>
      <c r="M37" s="39"/>
      <c r="N37" s="39"/>
      <c r="O37" s="39"/>
      <c r="P37" s="39"/>
    </row>
    <row r="38" spans="1:17" s="16" customFormat="1">
      <c r="A38" s="39"/>
      <c r="B38" s="39">
        <v>2</v>
      </c>
      <c r="C38" s="42" t="s">
        <v>269</v>
      </c>
      <c r="D38" s="41"/>
      <c r="E38" s="39"/>
      <c r="F38" s="39"/>
      <c r="G38" s="39"/>
      <c r="H38" s="39"/>
      <c r="I38" s="39"/>
      <c r="J38" s="39"/>
      <c r="K38" s="39"/>
      <c r="L38" s="39"/>
      <c r="M38" s="39"/>
      <c r="N38" s="39"/>
      <c r="O38" s="39"/>
      <c r="P38" s="39"/>
    </row>
    <row r="39" spans="1:17" s="16" customFormat="1">
      <c r="A39" s="39"/>
      <c r="B39" s="39"/>
      <c r="C39" s="41"/>
      <c r="D39" s="42" t="s">
        <v>271</v>
      </c>
      <c r="E39" s="39"/>
      <c r="F39" s="39"/>
      <c r="G39" s="39"/>
      <c r="H39" s="39"/>
      <c r="I39" s="39"/>
      <c r="J39" s="39"/>
      <c r="K39" s="39"/>
      <c r="L39" s="39"/>
      <c r="M39" s="39"/>
      <c r="N39" s="39"/>
      <c r="O39" s="39"/>
      <c r="P39" s="39"/>
    </row>
    <row r="40" spans="1:17" s="16" customFormat="1">
      <c r="A40" s="39"/>
      <c r="B40" s="39"/>
      <c r="C40" s="41"/>
      <c r="D40" s="41"/>
      <c r="E40" s="39"/>
      <c r="F40" s="39"/>
      <c r="G40" s="39"/>
      <c r="H40" s="39"/>
      <c r="I40" s="39"/>
      <c r="J40" s="39"/>
      <c r="K40" s="39"/>
      <c r="L40" s="39"/>
      <c r="M40" s="39"/>
      <c r="N40" s="39"/>
      <c r="O40" s="39"/>
      <c r="P40" s="39"/>
    </row>
    <row r="41" spans="1:17" s="16" customFormat="1">
      <c r="A41" s="39"/>
      <c r="B41" s="39"/>
      <c r="C41" s="41"/>
      <c r="D41" s="41"/>
      <c r="E41" s="39"/>
      <c r="F41" s="39"/>
      <c r="G41" s="39"/>
      <c r="H41" s="39"/>
      <c r="I41" s="39"/>
      <c r="J41" s="39"/>
      <c r="K41" s="39"/>
      <c r="L41" s="39"/>
      <c r="M41" s="39"/>
      <c r="N41" s="39"/>
      <c r="O41" s="39"/>
      <c r="P41" s="39"/>
    </row>
    <row r="42" spans="1:17" s="11" customFormat="1">
      <c r="A42" s="10" t="s">
        <v>556</v>
      </c>
      <c r="C42" s="21"/>
    </row>
    <row r="43" spans="1:17" s="16" customFormat="1">
      <c r="A43" s="39"/>
      <c r="B43" s="39"/>
      <c r="C43" s="41"/>
      <c r="D43" s="41"/>
      <c r="E43" s="39"/>
      <c r="F43" s="39"/>
      <c r="G43" s="39"/>
      <c r="H43" s="39"/>
      <c r="I43" s="39"/>
      <c r="J43" s="39"/>
      <c r="K43" s="39"/>
      <c r="L43" s="39"/>
      <c r="M43" s="39"/>
      <c r="N43" s="39"/>
      <c r="O43" s="39"/>
      <c r="P43" s="39"/>
    </row>
    <row r="44" spans="1:17" s="16" customFormat="1">
      <c r="A44" s="39"/>
      <c r="B44" s="39">
        <v>1</v>
      </c>
      <c r="C44" s="42" t="s">
        <v>568</v>
      </c>
      <c r="D44" s="41"/>
      <c r="E44" s="39"/>
      <c r="F44" s="39"/>
      <c r="G44" s="39"/>
      <c r="H44" s="39"/>
      <c r="I44" s="39"/>
      <c r="J44" s="39"/>
      <c r="K44" s="39"/>
      <c r="L44" s="39"/>
      <c r="M44" s="39"/>
      <c r="N44" s="39"/>
      <c r="O44" s="39"/>
      <c r="P44" s="39"/>
    </row>
    <row r="45" spans="1:17" s="16" customFormat="1">
      <c r="A45" s="39"/>
      <c r="B45" s="39"/>
      <c r="C45" s="41"/>
      <c r="D45" s="41"/>
      <c r="E45" s="39"/>
      <c r="F45" s="39"/>
      <c r="G45" s="39"/>
      <c r="H45" s="39"/>
      <c r="I45" s="39"/>
      <c r="J45" s="39"/>
      <c r="K45" s="39"/>
      <c r="L45" s="39"/>
      <c r="M45" s="39"/>
      <c r="N45" s="39"/>
      <c r="O45" s="39"/>
      <c r="P45" s="39"/>
    </row>
    <row r="46" spans="1:17" s="16" customFormat="1">
      <c r="A46" s="39"/>
      <c r="B46" s="39"/>
      <c r="C46" s="41"/>
      <c r="D46" s="41"/>
      <c r="E46" s="39"/>
      <c r="F46" s="39"/>
      <c r="G46" s="39"/>
      <c r="H46" s="39"/>
      <c r="I46" s="39"/>
      <c r="J46" s="39"/>
      <c r="K46" s="39" t="s">
        <v>564</v>
      </c>
      <c r="L46" s="39" t="s">
        <v>586</v>
      </c>
      <c r="M46" s="39"/>
      <c r="N46" s="39"/>
      <c r="O46" s="39"/>
      <c r="P46" s="39"/>
    </row>
    <row r="47" spans="1:17" s="16" customFormat="1">
      <c r="A47" s="39"/>
      <c r="B47" s="16">
        <v>2</v>
      </c>
      <c r="C47" s="39" t="s">
        <v>557</v>
      </c>
      <c r="D47" s="41"/>
      <c r="E47" s="41"/>
      <c r="F47" s="39"/>
      <c r="G47" s="39"/>
      <c r="H47" s="39"/>
      <c r="I47" s="39"/>
      <c r="J47" s="39"/>
      <c r="K47" s="39" t="s">
        <v>584</v>
      </c>
      <c r="L47" s="39" t="s">
        <v>592</v>
      </c>
      <c r="M47" s="39"/>
      <c r="N47" s="39"/>
      <c r="P47" s="39"/>
      <c r="Q47" s="39" t="s">
        <v>590</v>
      </c>
    </row>
    <row r="48" spans="1:17" s="16" customFormat="1">
      <c r="A48" s="39"/>
      <c r="C48" s="16">
        <v>1</v>
      </c>
      <c r="D48" s="42" t="s">
        <v>558</v>
      </c>
      <c r="E48" s="41"/>
      <c r="F48" s="39"/>
      <c r="G48" s="39"/>
      <c r="H48" s="39"/>
      <c r="I48" s="39"/>
      <c r="J48" s="39"/>
      <c r="K48" s="39" t="s">
        <v>565</v>
      </c>
      <c r="L48" s="39" t="s">
        <v>587</v>
      </c>
      <c r="M48" s="39"/>
      <c r="N48" s="39"/>
      <c r="P48" s="39"/>
      <c r="Q48" s="39"/>
    </row>
    <row r="49" spans="1:17" s="16" customFormat="1">
      <c r="A49" s="39"/>
      <c r="D49" s="42"/>
      <c r="E49" s="42" t="s">
        <v>583</v>
      </c>
      <c r="F49" s="39"/>
      <c r="G49" s="39"/>
      <c r="H49" s="39"/>
      <c r="I49" s="39"/>
      <c r="J49" s="18"/>
      <c r="K49" s="18" t="s">
        <v>585</v>
      </c>
      <c r="L49" s="18" t="s">
        <v>588</v>
      </c>
      <c r="M49" s="18"/>
      <c r="N49" s="18"/>
      <c r="P49" s="39"/>
      <c r="Q49" s="39" t="s">
        <v>591</v>
      </c>
    </row>
    <row r="50" spans="1:17" s="16" customFormat="1">
      <c r="A50" s="39"/>
      <c r="D50" s="42"/>
      <c r="E50" s="42" t="s">
        <v>567</v>
      </c>
      <c r="F50" s="39"/>
      <c r="G50" s="39"/>
      <c r="H50" s="39"/>
      <c r="I50" s="39"/>
      <c r="J50" s="18"/>
      <c r="K50" s="18" t="s">
        <v>566</v>
      </c>
      <c r="L50" s="18" t="s">
        <v>589</v>
      </c>
      <c r="M50" s="18"/>
      <c r="N50" s="18"/>
      <c r="O50" s="18"/>
      <c r="P50" s="39"/>
    </row>
    <row r="51" spans="1:17" s="16" customFormat="1">
      <c r="A51" s="39"/>
      <c r="C51" s="43"/>
      <c r="D51" s="31"/>
      <c r="E51" s="42" t="s">
        <v>559</v>
      </c>
      <c r="F51" s="39"/>
      <c r="G51" s="39"/>
      <c r="H51" s="39"/>
      <c r="I51" s="39"/>
      <c r="J51" s="95"/>
      <c r="K51" s="18"/>
      <c r="L51" s="96"/>
      <c r="M51" s="96"/>
      <c r="N51" s="18"/>
      <c r="O51" s="97"/>
      <c r="P51" s="39"/>
    </row>
    <row r="52" spans="1:17" s="16" customFormat="1">
      <c r="A52" s="39"/>
      <c r="C52" s="43"/>
      <c r="D52" s="31"/>
      <c r="E52" s="42"/>
      <c r="F52" s="39"/>
      <c r="G52" s="39"/>
      <c r="H52" s="39"/>
      <c r="I52" s="39"/>
      <c r="J52" s="18"/>
      <c r="K52" s="18"/>
      <c r="L52" s="18"/>
      <c r="M52" s="18"/>
      <c r="N52" s="18"/>
      <c r="O52" s="18"/>
      <c r="P52" s="39"/>
    </row>
    <row r="53" spans="1:17" s="16" customFormat="1">
      <c r="A53" s="39"/>
      <c r="C53" s="16">
        <v>2</v>
      </c>
      <c r="D53" s="31" t="s">
        <v>768</v>
      </c>
      <c r="E53" s="41"/>
      <c r="F53" s="39"/>
      <c r="G53" s="39"/>
      <c r="H53" s="39"/>
      <c r="I53" s="39"/>
      <c r="J53" s="39"/>
      <c r="K53" s="39"/>
      <c r="L53" s="39"/>
      <c r="M53" s="39"/>
      <c r="N53" s="39"/>
      <c r="O53" s="39"/>
      <c r="P53" s="39"/>
    </row>
    <row r="54" spans="1:17" s="16" customFormat="1">
      <c r="A54" s="39"/>
      <c r="D54" s="42"/>
      <c r="E54" s="42" t="s">
        <v>767</v>
      </c>
      <c r="F54" s="39"/>
      <c r="G54" s="39"/>
      <c r="H54" s="39"/>
      <c r="I54" s="39"/>
      <c r="J54" s="39"/>
      <c r="K54" s="39"/>
      <c r="L54" s="39"/>
      <c r="M54" s="39"/>
      <c r="N54" s="39"/>
      <c r="O54" s="39"/>
      <c r="P54" s="39"/>
    </row>
    <row r="55" spans="1:17" s="16" customFormat="1">
      <c r="A55" s="39"/>
      <c r="D55" s="42"/>
      <c r="E55" s="41"/>
      <c r="F55" s="39"/>
      <c r="G55" s="39"/>
      <c r="H55" s="39"/>
      <c r="I55" s="39"/>
      <c r="J55" s="39"/>
      <c r="K55" s="39"/>
      <c r="L55" s="39"/>
      <c r="M55" s="39"/>
      <c r="N55" s="39"/>
      <c r="O55" s="39"/>
      <c r="P55" s="39"/>
    </row>
    <row r="56" spans="1:17" s="16" customFormat="1">
      <c r="A56" s="39"/>
      <c r="D56" s="42"/>
      <c r="E56" s="41"/>
      <c r="F56" s="39"/>
      <c r="G56" s="39"/>
      <c r="H56" s="39"/>
      <c r="I56" s="39"/>
      <c r="J56" s="39"/>
      <c r="K56" s="39"/>
      <c r="L56" s="39"/>
      <c r="M56" s="39"/>
      <c r="N56" s="39"/>
      <c r="O56" s="39"/>
      <c r="P56" s="39"/>
    </row>
    <row r="57" spans="1:17" s="16" customFormat="1">
      <c r="A57" s="39"/>
      <c r="C57" s="16">
        <v>3</v>
      </c>
      <c r="D57" s="42" t="s">
        <v>569</v>
      </c>
      <c r="E57" s="39"/>
      <c r="F57" s="39"/>
      <c r="G57" s="39"/>
      <c r="H57" s="39"/>
      <c r="I57" s="39"/>
      <c r="J57" s="39"/>
      <c r="K57" s="39"/>
      <c r="L57" s="39"/>
      <c r="M57" s="39"/>
      <c r="N57" s="39"/>
      <c r="O57" s="39"/>
      <c r="P57" s="39"/>
    </row>
    <row r="58" spans="1:17" s="16" customFormat="1">
      <c r="A58" s="39"/>
      <c r="C58" s="70"/>
      <c r="D58" s="41"/>
      <c r="E58" s="39"/>
      <c r="F58" s="39"/>
      <c r="G58" s="39"/>
      <c r="H58" s="39"/>
      <c r="I58" s="39"/>
      <c r="J58" s="39"/>
      <c r="K58" s="39"/>
      <c r="L58" s="39"/>
      <c r="M58" s="39"/>
      <c r="N58" s="39"/>
      <c r="O58" s="39"/>
      <c r="P58" s="39"/>
    </row>
    <row r="59" spans="1:17" s="16" customFormat="1" ht="12.75" customHeight="1">
      <c r="A59" s="39"/>
      <c r="B59" s="39"/>
      <c r="C59" s="41"/>
      <c r="D59" s="39"/>
      <c r="E59" s="39"/>
      <c r="F59" s="39"/>
      <c r="G59" s="39"/>
      <c r="H59" s="39"/>
      <c r="I59" s="39"/>
      <c r="J59" s="39"/>
      <c r="K59" s="39"/>
      <c r="L59" s="39"/>
      <c r="M59" s="39"/>
      <c r="N59" s="39"/>
      <c r="O59" s="39"/>
      <c r="P59" s="39"/>
    </row>
    <row r="60" spans="1:17" s="16" customFormat="1" ht="12.75" customHeight="1">
      <c r="A60" s="39"/>
      <c r="B60" s="39"/>
      <c r="C60" s="41"/>
      <c r="D60" s="39"/>
      <c r="E60" s="39"/>
      <c r="F60" s="39"/>
      <c r="G60" s="39"/>
      <c r="H60" s="39"/>
      <c r="I60" s="39"/>
      <c r="J60" s="39"/>
      <c r="K60" s="39"/>
      <c r="L60" s="39"/>
      <c r="M60" s="39"/>
      <c r="N60" s="39"/>
      <c r="O60" s="39"/>
      <c r="P60" s="39"/>
    </row>
    <row r="61" spans="1:17" s="16" customFormat="1">
      <c r="A61" s="39"/>
      <c r="B61" s="39"/>
      <c r="C61" s="39"/>
      <c r="D61" s="41"/>
      <c r="E61" s="39"/>
      <c r="F61" s="39"/>
      <c r="G61" s="39"/>
      <c r="H61" s="39"/>
      <c r="I61" s="39"/>
      <c r="J61" s="39"/>
      <c r="K61" s="39"/>
      <c r="L61" s="39"/>
      <c r="M61" s="39"/>
      <c r="N61" s="39"/>
      <c r="O61" s="39"/>
      <c r="P61" s="39"/>
    </row>
    <row r="62" spans="1:17" s="16" customFormat="1">
      <c r="A62" s="39"/>
      <c r="B62" s="39">
        <v>3</v>
      </c>
      <c r="C62" s="39" t="s">
        <v>560</v>
      </c>
      <c r="D62" s="41"/>
      <c r="E62" s="39"/>
      <c r="F62" s="39"/>
      <c r="G62" s="39"/>
      <c r="H62" s="39"/>
      <c r="I62" s="39"/>
      <c r="J62" s="39"/>
      <c r="K62" s="39"/>
      <c r="L62" s="39"/>
      <c r="M62" s="39"/>
      <c r="N62" s="39"/>
      <c r="O62" s="39"/>
      <c r="P62" s="39"/>
    </row>
    <row r="63" spans="1:17" s="16" customFormat="1" ht="12.75" customHeight="1">
      <c r="A63" s="39"/>
      <c r="B63" s="39"/>
      <c r="C63" s="16">
        <v>1</v>
      </c>
      <c r="D63" s="39" t="s">
        <v>561</v>
      </c>
      <c r="E63" s="39"/>
      <c r="F63" s="39"/>
      <c r="G63" s="39"/>
      <c r="H63" s="39"/>
      <c r="I63" s="39"/>
      <c r="J63" s="39"/>
      <c r="K63" s="39"/>
      <c r="L63" s="39"/>
      <c r="M63" s="39"/>
      <c r="N63" s="39"/>
      <c r="O63" s="39"/>
      <c r="P63" s="39"/>
    </row>
    <row r="64" spans="1:17" s="16" customFormat="1" ht="12.75" customHeight="1">
      <c r="A64" s="39"/>
      <c r="B64" s="39"/>
      <c r="C64" s="39">
        <v>2</v>
      </c>
      <c r="D64" s="42" t="s">
        <v>562</v>
      </c>
      <c r="E64" s="39"/>
      <c r="F64" s="39"/>
      <c r="G64" s="39"/>
      <c r="H64" s="39"/>
      <c r="I64" s="39"/>
      <c r="J64" s="39"/>
      <c r="K64" s="39"/>
      <c r="L64" s="39"/>
      <c r="M64" s="39"/>
      <c r="N64" s="39"/>
      <c r="O64" s="39"/>
      <c r="P64" s="39"/>
    </row>
    <row r="65" spans="1:16" s="16" customFormat="1" ht="12.75" customHeight="1">
      <c r="A65" s="39"/>
      <c r="B65" s="39"/>
      <c r="C65" s="39">
        <v>3</v>
      </c>
      <c r="D65" s="42" t="s">
        <v>563</v>
      </c>
      <c r="E65" s="39"/>
      <c r="F65" s="39"/>
      <c r="G65" s="39"/>
      <c r="H65" s="39"/>
      <c r="I65" s="39"/>
      <c r="J65" s="39"/>
      <c r="K65" s="39"/>
      <c r="L65" s="39"/>
      <c r="M65" s="39"/>
      <c r="N65" s="39"/>
      <c r="O65" s="39"/>
      <c r="P65" s="39"/>
    </row>
    <row r="66" spans="1:16" s="16" customFormat="1" ht="12.75" customHeight="1">
      <c r="A66" s="39"/>
      <c r="B66" s="39"/>
      <c r="C66" s="39">
        <v>4</v>
      </c>
      <c r="D66" s="42"/>
      <c r="E66" s="39"/>
      <c r="F66" s="39"/>
      <c r="G66" s="39"/>
      <c r="H66" s="39"/>
      <c r="I66" s="39"/>
      <c r="J66" s="39"/>
      <c r="K66" s="39"/>
      <c r="L66" s="39"/>
      <c r="M66" s="39"/>
      <c r="N66" s="39"/>
      <c r="O66" s="39"/>
      <c r="P66" s="39"/>
    </row>
    <row r="67" spans="1:16" s="16" customFormat="1" ht="12.75" customHeight="1">
      <c r="A67" s="39"/>
      <c r="B67" s="39"/>
      <c r="C67" s="41"/>
      <c r="D67" s="39"/>
      <c r="E67" s="39"/>
      <c r="F67" s="39"/>
      <c r="G67" s="39"/>
      <c r="H67" s="39"/>
      <c r="I67" s="39"/>
      <c r="J67" s="39"/>
      <c r="K67" s="39"/>
      <c r="L67" s="39"/>
      <c r="M67" s="39"/>
      <c r="N67" s="39"/>
      <c r="O67" s="39"/>
      <c r="P67" s="39"/>
    </row>
    <row r="68" spans="1:16" s="16" customFormat="1" ht="12.75" customHeight="1">
      <c r="A68" s="39"/>
      <c r="B68" s="39">
        <v>4</v>
      </c>
      <c r="C68" s="42" t="s">
        <v>570</v>
      </c>
      <c r="D68" s="39"/>
      <c r="E68" s="39"/>
      <c r="F68" s="39"/>
      <c r="G68" s="39"/>
      <c r="H68" s="39"/>
      <c r="I68" s="39"/>
      <c r="J68" s="39"/>
      <c r="K68" s="39"/>
      <c r="L68" s="39"/>
      <c r="M68" s="39"/>
      <c r="N68" s="39"/>
      <c r="O68" s="39"/>
      <c r="P68" s="39"/>
    </row>
    <row r="69" spans="1:16" s="16" customFormat="1" ht="12.75" customHeight="1">
      <c r="A69" s="39"/>
      <c r="B69" s="39"/>
      <c r="C69" s="41">
        <v>1</v>
      </c>
      <c r="D69" s="39" t="s">
        <v>571</v>
      </c>
      <c r="E69" s="39"/>
      <c r="F69" s="39"/>
      <c r="G69" s="39"/>
      <c r="H69" s="39"/>
      <c r="I69" s="39"/>
      <c r="J69" s="39"/>
      <c r="K69" s="39"/>
      <c r="L69" s="39"/>
      <c r="M69" s="39"/>
      <c r="N69" s="39"/>
      <c r="O69" s="39"/>
      <c r="P69" s="39"/>
    </row>
    <row r="70" spans="1:16" s="16" customFormat="1" ht="12.75" customHeight="1">
      <c r="A70" s="39"/>
      <c r="B70" s="39"/>
      <c r="C70" s="41">
        <v>2</v>
      </c>
      <c r="D70" s="39" t="s">
        <v>572</v>
      </c>
      <c r="E70" s="39"/>
      <c r="F70" s="39"/>
      <c r="G70" s="39"/>
      <c r="H70" s="39"/>
      <c r="I70" s="39"/>
      <c r="J70" s="39"/>
      <c r="K70" s="39"/>
      <c r="L70" s="39"/>
      <c r="M70" s="39"/>
      <c r="N70" s="39"/>
      <c r="O70" s="39"/>
      <c r="P70" s="39"/>
    </row>
    <row r="71" spans="1:16" s="16" customFormat="1" ht="12.75" customHeight="1">
      <c r="A71" s="39"/>
      <c r="B71" s="39"/>
      <c r="C71" s="41">
        <v>3</v>
      </c>
      <c r="D71" s="39" t="s">
        <v>573</v>
      </c>
      <c r="E71" s="39"/>
      <c r="F71" s="39"/>
      <c r="G71" s="39"/>
      <c r="H71" s="39"/>
      <c r="I71" s="39"/>
      <c r="J71" s="39"/>
      <c r="K71" s="39"/>
      <c r="L71" s="39"/>
      <c r="M71" s="39"/>
      <c r="N71" s="39"/>
      <c r="O71" s="39"/>
      <c r="P71" s="39"/>
    </row>
    <row r="72" spans="1:16" s="16" customFormat="1" ht="12.75" customHeight="1">
      <c r="A72" s="39"/>
      <c r="B72" s="39"/>
      <c r="C72" s="17"/>
      <c r="D72" s="42"/>
      <c r="E72" s="39"/>
      <c r="F72" s="39"/>
      <c r="G72" s="39"/>
      <c r="H72" s="39"/>
      <c r="I72" s="39"/>
      <c r="J72" s="39"/>
      <c r="K72" s="39"/>
      <c r="L72" s="39"/>
      <c r="M72" s="30"/>
      <c r="N72" s="39"/>
      <c r="O72" s="39"/>
      <c r="P72" s="39"/>
    </row>
    <row r="73" spans="1:16" s="16" customFormat="1" ht="12.75" customHeight="1">
      <c r="A73" s="39"/>
      <c r="B73" s="39"/>
      <c r="C73" s="41"/>
      <c r="D73" s="39"/>
      <c r="E73" s="39"/>
      <c r="F73" s="39"/>
      <c r="G73" s="39"/>
      <c r="H73" s="39"/>
      <c r="I73" s="39"/>
      <c r="J73" s="39"/>
      <c r="K73" s="39"/>
      <c r="L73" s="39"/>
      <c r="M73" s="39"/>
      <c r="N73" s="39"/>
      <c r="O73" s="39"/>
      <c r="P73" s="39"/>
    </row>
    <row r="74" spans="1:16" s="16" customFormat="1" ht="12.75" customHeight="1">
      <c r="A74" s="39"/>
      <c r="B74" s="39"/>
      <c r="C74" s="41"/>
      <c r="D74" s="39"/>
      <c r="E74" s="39"/>
      <c r="F74" s="39"/>
      <c r="G74" s="39"/>
      <c r="H74" s="39"/>
      <c r="I74" s="39"/>
      <c r="J74" s="39"/>
      <c r="K74" s="39"/>
      <c r="L74" s="39"/>
      <c r="M74" s="39"/>
      <c r="N74" s="39"/>
      <c r="O74" s="39"/>
      <c r="P74" s="39"/>
    </row>
    <row r="75" spans="1:16" s="16" customFormat="1" ht="12.75" customHeight="1">
      <c r="A75" s="39"/>
      <c r="B75" s="39"/>
      <c r="C75" s="41"/>
      <c r="D75" s="39"/>
      <c r="E75" s="39"/>
      <c r="F75" s="39"/>
      <c r="G75" s="39"/>
      <c r="H75" s="39"/>
      <c r="I75" s="39"/>
      <c r="J75" s="39"/>
      <c r="K75" s="39"/>
      <c r="L75" s="39"/>
      <c r="M75" s="39"/>
      <c r="N75" s="39"/>
      <c r="O75" s="39"/>
      <c r="P75" s="39"/>
    </row>
    <row r="76" spans="1:16" s="16" customFormat="1" ht="12.75" customHeight="1">
      <c r="A76" s="39"/>
      <c r="B76" s="39"/>
      <c r="C76" s="41"/>
      <c r="D76" s="39"/>
      <c r="E76" s="39"/>
      <c r="F76" s="39"/>
      <c r="G76" s="39"/>
      <c r="H76" s="39"/>
      <c r="I76" s="39"/>
      <c r="J76" s="39"/>
      <c r="K76" s="39"/>
      <c r="L76" s="39"/>
      <c r="M76" s="39"/>
      <c r="N76" s="39"/>
      <c r="O76" s="39"/>
      <c r="P76" s="39"/>
    </row>
    <row r="77" spans="1:16" s="16" customFormat="1" ht="12.75" customHeight="1">
      <c r="A77" s="39"/>
      <c r="B77" s="39"/>
      <c r="C77" s="41"/>
      <c r="D77" s="39"/>
      <c r="E77" s="39"/>
      <c r="F77" s="39"/>
      <c r="G77" s="39"/>
      <c r="H77" s="39"/>
      <c r="I77" s="39"/>
      <c r="J77" s="39"/>
      <c r="K77" s="39"/>
      <c r="L77" s="39"/>
      <c r="M77" s="39"/>
      <c r="N77" s="39"/>
      <c r="O77" s="39"/>
      <c r="P77" s="39"/>
    </row>
    <row r="78" spans="1:16" s="16" customFormat="1" ht="12.75" customHeight="1">
      <c r="A78" s="39"/>
      <c r="B78" s="39"/>
      <c r="C78" s="41"/>
      <c r="D78" s="39"/>
      <c r="E78" s="39"/>
      <c r="F78" s="39"/>
      <c r="G78" s="39"/>
      <c r="H78" s="39"/>
      <c r="I78" s="39"/>
      <c r="J78" s="39"/>
      <c r="K78" s="39"/>
      <c r="L78" s="39"/>
      <c r="M78" s="39"/>
      <c r="N78" s="39"/>
      <c r="O78" s="39"/>
      <c r="P78" s="39"/>
    </row>
    <row r="79" spans="1:16" s="16" customFormat="1" ht="12.75" customHeight="1">
      <c r="A79" s="39"/>
      <c r="B79" s="39"/>
      <c r="C79" s="41"/>
      <c r="D79" s="39"/>
      <c r="E79" s="39"/>
      <c r="F79" s="39"/>
      <c r="G79" s="39"/>
      <c r="H79" s="39"/>
      <c r="I79" s="39"/>
      <c r="J79" s="39"/>
      <c r="K79" s="39"/>
      <c r="L79" s="39"/>
      <c r="M79" s="39"/>
      <c r="N79" s="39"/>
      <c r="O79" s="39"/>
      <c r="P79" s="39"/>
    </row>
    <row r="80" spans="1:16" s="16" customFormat="1" ht="12.75" customHeight="1">
      <c r="A80" s="39"/>
      <c r="B80" s="39"/>
      <c r="C80" s="41"/>
      <c r="D80" s="39"/>
      <c r="E80" s="39"/>
      <c r="F80" s="39"/>
      <c r="G80" s="39"/>
      <c r="H80" s="39"/>
      <c r="I80" s="39"/>
      <c r="J80" s="39"/>
      <c r="K80" s="39"/>
      <c r="L80" s="39"/>
      <c r="M80" s="39"/>
      <c r="N80" s="39"/>
      <c r="O80" s="39"/>
      <c r="P80" s="39"/>
    </row>
    <row r="81" spans="1:16" s="16" customFormat="1" ht="12.75" customHeight="1">
      <c r="A81" s="39"/>
      <c r="B81" s="39"/>
      <c r="C81" s="41"/>
      <c r="D81" s="39"/>
      <c r="E81" s="39"/>
      <c r="F81" s="39"/>
      <c r="G81" s="39"/>
      <c r="H81" s="39"/>
      <c r="I81" s="39"/>
      <c r="J81" s="39"/>
      <c r="K81" s="39"/>
      <c r="L81" s="39"/>
      <c r="M81" s="39"/>
      <c r="N81" s="39"/>
      <c r="O81" s="39"/>
      <c r="P81" s="39"/>
    </row>
    <row r="82" spans="1:16" s="16" customFormat="1" ht="12.75" customHeight="1">
      <c r="A82" s="39"/>
      <c r="B82" s="39"/>
      <c r="C82" s="41"/>
      <c r="D82" s="39"/>
      <c r="E82" s="39"/>
      <c r="F82" s="39"/>
      <c r="G82" s="39"/>
      <c r="H82" s="39"/>
      <c r="I82" s="39"/>
      <c r="J82" s="39"/>
      <c r="K82" s="39"/>
      <c r="L82" s="39"/>
      <c r="M82" s="39"/>
      <c r="N82" s="39"/>
      <c r="O82" s="39"/>
      <c r="P82" s="39"/>
    </row>
    <row r="83" spans="1:16" s="16" customFormat="1" ht="12.75" customHeight="1">
      <c r="A83" s="39"/>
      <c r="B83" s="39"/>
      <c r="C83" s="41"/>
      <c r="D83" s="39"/>
      <c r="E83" s="39"/>
      <c r="F83" s="39"/>
      <c r="G83" s="39"/>
      <c r="H83" s="39"/>
      <c r="I83" s="39"/>
      <c r="J83" s="39"/>
      <c r="K83" s="39"/>
      <c r="L83" s="39"/>
      <c r="M83" s="39"/>
      <c r="N83" s="39"/>
      <c r="O83" s="39"/>
      <c r="P83" s="39"/>
    </row>
    <row r="84" spans="1:16" s="16" customFormat="1" ht="12.75" customHeight="1">
      <c r="A84" s="39"/>
      <c r="B84" s="40"/>
      <c r="C84" s="41"/>
      <c r="D84" s="39"/>
      <c r="E84" s="39"/>
      <c r="F84" s="39"/>
      <c r="G84" s="39"/>
      <c r="H84" s="39"/>
      <c r="I84" s="39"/>
      <c r="J84" s="39"/>
      <c r="K84" s="39"/>
      <c r="L84" s="39"/>
      <c r="M84" s="39"/>
      <c r="N84" s="39"/>
      <c r="O84" s="39"/>
      <c r="P84" s="39"/>
    </row>
    <row r="85" spans="1:16" s="16" customFormat="1" ht="12.75" customHeight="1">
      <c r="A85" s="39"/>
      <c r="B85" s="39"/>
      <c r="C85" s="39"/>
      <c r="D85" s="39"/>
      <c r="E85" s="39"/>
      <c r="F85" s="39"/>
      <c r="G85" s="39"/>
      <c r="H85" s="39"/>
      <c r="I85" s="39"/>
      <c r="J85" s="39"/>
      <c r="K85" s="39"/>
      <c r="L85" s="39"/>
      <c r="M85" s="39"/>
      <c r="N85" s="39"/>
      <c r="O85" s="39"/>
      <c r="P85" s="39"/>
    </row>
    <row r="86" spans="1:16" s="16" customFormat="1" ht="12.75" customHeight="1">
      <c r="A86" s="39"/>
      <c r="B86" s="40"/>
      <c r="C86" s="41"/>
      <c r="D86" s="39"/>
      <c r="E86" s="39"/>
      <c r="F86" s="39"/>
      <c r="G86" s="39"/>
      <c r="H86" s="39"/>
      <c r="I86" s="39"/>
      <c r="J86" s="39"/>
      <c r="K86" s="39"/>
      <c r="L86" s="39"/>
      <c r="M86" s="39"/>
      <c r="N86" s="39"/>
      <c r="O86" s="39"/>
      <c r="P86" s="39"/>
    </row>
    <row r="87" spans="1:16" s="16" customFormat="1" ht="12.75" customHeight="1">
      <c r="A87" s="39"/>
      <c r="B87" s="40"/>
      <c r="C87" s="42"/>
      <c r="D87" s="39"/>
      <c r="E87" s="39"/>
      <c r="F87" s="39"/>
      <c r="G87" s="39"/>
      <c r="H87" s="39"/>
      <c r="I87" s="39"/>
      <c r="J87" s="39"/>
      <c r="K87" s="39"/>
      <c r="L87" s="39"/>
      <c r="M87" s="39"/>
      <c r="N87" s="39"/>
      <c r="O87" s="39"/>
      <c r="P87" s="39"/>
    </row>
    <row r="88" spans="1:16" s="16" customFormat="1" ht="12.75" customHeight="1">
      <c r="A88" s="39"/>
      <c r="B88" s="40"/>
      <c r="C88" s="42"/>
      <c r="D88" s="39"/>
      <c r="E88" s="39"/>
      <c r="F88" s="39"/>
      <c r="G88" s="39"/>
      <c r="H88" s="39"/>
      <c r="I88" s="39"/>
      <c r="J88" s="39"/>
      <c r="K88" s="39"/>
      <c r="L88" s="39"/>
      <c r="M88" s="39"/>
      <c r="N88" s="39"/>
      <c r="O88" s="39"/>
      <c r="P88" s="39"/>
    </row>
    <row r="89" spans="1:16" s="16" customFormat="1" ht="12.75" customHeight="1">
      <c r="A89" s="39"/>
      <c r="B89" s="40"/>
      <c r="C89" s="42"/>
      <c r="D89" s="39"/>
      <c r="E89" s="39"/>
      <c r="F89" s="39"/>
      <c r="G89" s="39"/>
      <c r="H89" s="39"/>
      <c r="I89" s="39"/>
      <c r="J89" s="39"/>
      <c r="K89" s="39"/>
      <c r="L89" s="39"/>
      <c r="M89" s="39"/>
      <c r="N89" s="39"/>
      <c r="O89" s="39"/>
      <c r="P89" s="39"/>
    </row>
    <row r="90" spans="1:16" s="16" customFormat="1" ht="12.75" customHeight="1">
      <c r="A90" s="39"/>
      <c r="B90" s="40"/>
      <c r="C90" s="42"/>
      <c r="D90" s="39"/>
      <c r="E90" s="39"/>
      <c r="F90" s="39"/>
      <c r="G90" s="39"/>
      <c r="H90" s="39"/>
      <c r="I90" s="39"/>
      <c r="J90" s="39"/>
      <c r="K90" s="39"/>
      <c r="L90" s="39"/>
      <c r="M90" s="39"/>
      <c r="N90" s="39"/>
      <c r="O90" s="39"/>
      <c r="P90" s="39"/>
    </row>
    <row r="91" spans="1:16" s="16" customFormat="1" ht="12.75" customHeight="1">
      <c r="A91" s="39"/>
      <c r="B91" s="40"/>
      <c r="C91" s="42"/>
      <c r="D91" s="39"/>
      <c r="E91" s="39"/>
      <c r="F91" s="39"/>
      <c r="G91" s="39"/>
      <c r="H91" s="39"/>
      <c r="I91" s="39"/>
      <c r="J91" s="39"/>
      <c r="K91" s="39"/>
      <c r="L91" s="39"/>
      <c r="M91" s="39"/>
      <c r="N91" s="39"/>
      <c r="O91" s="39"/>
      <c r="P91" s="39"/>
    </row>
    <row r="92" spans="1:16" s="16" customFormat="1" ht="12.75" customHeight="1">
      <c r="A92" s="39"/>
      <c r="B92" s="40"/>
      <c r="C92" s="42"/>
      <c r="D92" s="39"/>
      <c r="E92" s="39"/>
      <c r="F92" s="41"/>
      <c r="G92" s="39"/>
      <c r="H92" s="39"/>
      <c r="I92" s="39"/>
      <c r="J92" s="39"/>
      <c r="K92" s="39"/>
      <c r="L92" s="39"/>
      <c r="M92" s="39"/>
      <c r="N92" s="39"/>
      <c r="O92" s="39"/>
      <c r="P92" s="39"/>
    </row>
    <row r="93" spans="1:16" s="16" customFormat="1" ht="12.75" customHeight="1">
      <c r="A93" s="39"/>
      <c r="B93" s="40"/>
      <c r="C93" s="42"/>
      <c r="D93" s="39"/>
      <c r="E93" s="39"/>
      <c r="F93" s="39"/>
      <c r="G93" s="39"/>
      <c r="H93" s="39"/>
      <c r="I93" s="39"/>
      <c r="J93" s="39"/>
      <c r="K93" s="39"/>
      <c r="L93" s="39"/>
      <c r="M93" s="39"/>
      <c r="N93" s="39"/>
      <c r="O93" s="39"/>
      <c r="P93" s="39"/>
    </row>
    <row r="94" spans="1:16" s="16" customFormat="1" ht="12.75" customHeight="1">
      <c r="A94" s="39"/>
      <c r="B94" s="40"/>
      <c r="C94" s="42"/>
      <c r="D94" s="39"/>
      <c r="E94" s="39"/>
      <c r="F94" s="39"/>
      <c r="G94" s="39"/>
      <c r="H94" s="39"/>
      <c r="I94" s="39"/>
      <c r="J94" s="39"/>
      <c r="K94" s="39"/>
      <c r="L94" s="39"/>
      <c r="M94" s="39"/>
      <c r="N94" s="39"/>
      <c r="O94" s="39"/>
      <c r="P94" s="39"/>
    </row>
    <row r="95" spans="1:16" s="16" customFormat="1" ht="12.75" customHeight="1">
      <c r="A95" s="39"/>
      <c r="B95" s="40"/>
      <c r="C95" s="41"/>
      <c r="D95" s="39"/>
      <c r="E95" s="39"/>
      <c r="F95" s="39"/>
      <c r="G95" s="39"/>
      <c r="H95" s="39"/>
      <c r="I95" s="39"/>
      <c r="J95" s="39"/>
      <c r="K95" s="39"/>
      <c r="L95" s="39"/>
      <c r="M95" s="39"/>
      <c r="N95" s="39"/>
      <c r="O95" s="39"/>
      <c r="P95" s="39"/>
    </row>
    <row r="96" spans="1:16" s="16" customFormat="1" ht="12.75" customHeight="1">
      <c r="A96" s="39"/>
      <c r="B96" s="40"/>
      <c r="C96" s="41"/>
      <c r="D96" s="39"/>
      <c r="E96" s="39"/>
      <c r="F96" s="39"/>
      <c r="G96" s="39"/>
      <c r="H96" s="39"/>
      <c r="I96" s="39"/>
      <c r="J96" s="39"/>
      <c r="K96" s="39"/>
      <c r="L96" s="39"/>
      <c r="M96" s="39"/>
      <c r="N96" s="39"/>
      <c r="O96" s="39"/>
      <c r="P96" s="39"/>
    </row>
    <row r="97" spans="1:16" s="16" customFormat="1" ht="12.75" customHeight="1">
      <c r="A97" s="39"/>
      <c r="B97" s="40"/>
      <c r="C97" s="41"/>
      <c r="D97" s="39"/>
      <c r="E97" s="39"/>
      <c r="F97" s="39"/>
      <c r="G97" s="39"/>
      <c r="H97" s="39"/>
      <c r="I97" s="39"/>
      <c r="J97" s="39"/>
      <c r="K97" s="39"/>
      <c r="L97" s="39"/>
      <c r="M97" s="39"/>
      <c r="N97" s="39"/>
      <c r="O97" s="39"/>
      <c r="P97" s="39"/>
    </row>
    <row r="98" spans="1:16" s="16" customFormat="1" ht="12.75" customHeight="1">
      <c r="A98" s="39"/>
      <c r="B98" s="40"/>
      <c r="C98" s="41"/>
      <c r="D98" s="39"/>
      <c r="E98" s="39"/>
      <c r="F98" s="39"/>
      <c r="G98" s="39"/>
      <c r="H98" s="39"/>
      <c r="I98" s="39"/>
      <c r="J98" s="39"/>
      <c r="K98" s="39"/>
      <c r="L98" s="39"/>
      <c r="M98" s="39"/>
      <c r="N98" s="39"/>
      <c r="O98" s="39"/>
      <c r="P98" s="39"/>
    </row>
    <row r="99" spans="1:16" s="16" customFormat="1" ht="12.75" customHeight="1">
      <c r="A99" s="39"/>
      <c r="B99" s="40"/>
      <c r="C99" s="41"/>
      <c r="D99" s="39"/>
      <c r="E99" s="39"/>
      <c r="F99" s="39"/>
      <c r="G99" s="39"/>
      <c r="H99" s="39"/>
      <c r="I99" s="39"/>
      <c r="J99" s="39"/>
      <c r="K99" s="39"/>
      <c r="L99" s="39"/>
      <c r="M99" s="39"/>
      <c r="N99" s="39"/>
      <c r="O99" s="39"/>
      <c r="P99" s="39"/>
    </row>
    <row r="100" spans="1:16" s="16" customFormat="1" ht="12.75" customHeight="1">
      <c r="A100" s="39"/>
      <c r="B100" s="40"/>
      <c r="C100" s="41"/>
      <c r="D100" s="39"/>
      <c r="E100" s="39"/>
      <c r="F100" s="39"/>
      <c r="G100" s="39"/>
      <c r="H100" s="39"/>
      <c r="I100" s="39"/>
      <c r="J100" s="39"/>
      <c r="K100" s="39"/>
      <c r="L100" s="39"/>
      <c r="M100" s="39"/>
      <c r="N100" s="39"/>
      <c r="O100" s="39"/>
      <c r="P100" s="39"/>
    </row>
    <row r="101" spans="1:16" s="16" customFormat="1" ht="12.75" customHeight="1">
      <c r="A101" s="39"/>
      <c r="B101" s="40"/>
      <c r="C101" s="41"/>
      <c r="D101" s="39"/>
      <c r="E101" s="39"/>
      <c r="F101" s="39"/>
      <c r="G101" s="39"/>
      <c r="H101" s="39"/>
      <c r="I101" s="39"/>
      <c r="J101" s="39"/>
      <c r="K101" s="39"/>
      <c r="L101" s="39"/>
      <c r="M101" s="39"/>
      <c r="N101" s="39"/>
      <c r="O101" s="39"/>
      <c r="P101" s="39"/>
    </row>
    <row r="102" spans="1:16" s="16" customFormat="1" ht="12.75" customHeight="1">
      <c r="A102" s="39"/>
      <c r="B102" s="40"/>
      <c r="C102" s="41"/>
      <c r="D102" s="39"/>
      <c r="E102" s="39"/>
      <c r="F102" s="39"/>
      <c r="G102" s="39"/>
      <c r="H102" s="39"/>
      <c r="I102" s="39"/>
      <c r="J102" s="39"/>
      <c r="K102" s="39"/>
      <c r="L102" s="39"/>
      <c r="M102" s="39"/>
      <c r="N102" s="39"/>
      <c r="O102" s="39"/>
      <c r="P102" s="39"/>
    </row>
    <row r="103" spans="1:16" s="16" customFormat="1" ht="12.75" customHeight="1">
      <c r="A103" s="39"/>
      <c r="B103" s="40"/>
      <c r="C103" s="41"/>
      <c r="D103" s="39"/>
      <c r="E103" s="39"/>
      <c r="F103" s="39"/>
      <c r="G103" s="39"/>
      <c r="H103" s="39"/>
      <c r="I103" s="39"/>
      <c r="J103" s="39"/>
      <c r="K103" s="39"/>
      <c r="L103" s="39"/>
      <c r="M103" s="39"/>
      <c r="N103" s="39"/>
      <c r="O103" s="39"/>
      <c r="P103" s="39"/>
    </row>
    <row r="104" spans="1:16" s="16" customFormat="1" ht="12.75" customHeight="1">
      <c r="A104" s="39"/>
      <c r="B104" s="40"/>
      <c r="C104" s="41"/>
      <c r="D104" s="39"/>
      <c r="E104" s="39"/>
      <c r="F104" s="39"/>
      <c r="G104" s="39"/>
      <c r="H104" s="39"/>
      <c r="I104" s="39"/>
      <c r="J104" s="39"/>
      <c r="K104" s="39"/>
      <c r="L104" s="39"/>
      <c r="M104" s="39"/>
      <c r="N104" s="39"/>
      <c r="O104" s="39"/>
      <c r="P104" s="39"/>
    </row>
    <row r="105" spans="1:16" s="16" customFormat="1" ht="12.75" customHeight="1">
      <c r="A105" s="39"/>
      <c r="B105" s="40"/>
      <c r="C105" s="41"/>
      <c r="D105" s="39"/>
      <c r="E105" s="39"/>
      <c r="F105" s="39"/>
      <c r="G105" s="39"/>
      <c r="H105" s="39"/>
      <c r="I105" s="39"/>
      <c r="J105" s="39"/>
      <c r="K105" s="39"/>
      <c r="L105" s="39"/>
      <c r="M105" s="39"/>
      <c r="N105" s="39"/>
      <c r="O105" s="39"/>
      <c r="P105" s="39"/>
    </row>
    <row r="106" spans="1:16" s="16" customFormat="1" ht="12.75" customHeight="1">
      <c r="A106" s="39"/>
      <c r="B106" s="40"/>
      <c r="C106" s="41"/>
      <c r="D106" s="39"/>
      <c r="E106" s="39"/>
      <c r="F106" s="39"/>
      <c r="G106" s="39"/>
      <c r="H106" s="39"/>
      <c r="I106" s="39"/>
      <c r="J106" s="39"/>
      <c r="K106" s="39"/>
      <c r="L106" s="39"/>
      <c r="M106" s="39"/>
      <c r="N106" s="39"/>
      <c r="O106" s="39"/>
      <c r="P106" s="39"/>
    </row>
    <row r="107" spans="1:16" s="16" customFormat="1" ht="12.75" customHeight="1">
      <c r="A107" s="39"/>
      <c r="B107" s="40"/>
      <c r="C107" s="41"/>
      <c r="D107" s="39"/>
      <c r="E107" s="39"/>
      <c r="F107" s="39"/>
      <c r="G107" s="39"/>
      <c r="H107" s="39"/>
      <c r="I107" s="39"/>
      <c r="J107" s="39"/>
      <c r="K107" s="39"/>
      <c r="L107" s="39"/>
      <c r="M107" s="39"/>
      <c r="N107" s="39"/>
      <c r="O107" s="39"/>
      <c r="P107" s="39"/>
    </row>
    <row r="108" spans="1:16" s="16" customFormat="1" ht="12.75" customHeight="1">
      <c r="A108" s="39"/>
      <c r="B108" s="40"/>
      <c r="C108" s="41"/>
      <c r="D108" s="39"/>
      <c r="E108" s="39"/>
      <c r="F108" s="39"/>
      <c r="G108" s="39"/>
      <c r="H108" s="39"/>
      <c r="I108" s="39"/>
      <c r="J108" s="39"/>
      <c r="K108" s="39"/>
      <c r="L108" s="39"/>
      <c r="M108" s="39"/>
      <c r="N108" s="39"/>
      <c r="O108" s="39"/>
      <c r="P108" s="39"/>
    </row>
    <row r="109" spans="1:16" s="16" customFormat="1" ht="12.75" customHeight="1">
      <c r="A109" s="39"/>
      <c r="B109" s="40"/>
      <c r="C109" s="41"/>
      <c r="D109" s="39"/>
      <c r="E109" s="39"/>
      <c r="F109" s="39"/>
      <c r="G109" s="39"/>
      <c r="H109" s="39"/>
      <c r="I109" s="39"/>
      <c r="J109" s="39"/>
      <c r="K109" s="39"/>
      <c r="L109" s="39"/>
      <c r="M109" s="39"/>
      <c r="N109" s="39"/>
      <c r="O109" s="39"/>
      <c r="P109" s="39"/>
    </row>
    <row r="110" spans="1:16" s="16" customFormat="1" ht="12.75" customHeight="1">
      <c r="A110" s="39"/>
      <c r="B110" s="40"/>
      <c r="C110" s="41"/>
      <c r="D110" s="39"/>
      <c r="E110" s="39"/>
      <c r="F110" s="39"/>
      <c r="G110" s="39"/>
      <c r="H110" s="39"/>
      <c r="I110" s="39"/>
      <c r="J110" s="39"/>
      <c r="K110" s="39"/>
      <c r="L110" s="39"/>
      <c r="M110" s="39"/>
      <c r="N110" s="39"/>
      <c r="O110" s="39"/>
      <c r="P110" s="39"/>
    </row>
    <row r="111" spans="1:16" s="16" customFormat="1" ht="12.75" customHeight="1">
      <c r="A111" s="39"/>
      <c r="B111" s="39"/>
      <c r="C111" s="41"/>
      <c r="D111" s="39"/>
      <c r="E111" s="39"/>
      <c r="F111" s="39"/>
      <c r="G111" s="39"/>
      <c r="H111" s="39"/>
      <c r="I111" s="39"/>
      <c r="J111" s="39"/>
      <c r="K111" s="39"/>
      <c r="L111" s="39"/>
      <c r="M111" s="39"/>
      <c r="N111" s="39"/>
      <c r="O111" s="39"/>
      <c r="P111" s="39"/>
    </row>
    <row r="112" spans="1:16" s="16" customFormat="1" ht="12.75" customHeight="1">
      <c r="A112" s="39"/>
      <c r="B112" s="40"/>
      <c r="C112" s="41"/>
      <c r="D112" s="39"/>
      <c r="E112" s="39"/>
      <c r="F112" s="39"/>
      <c r="G112" s="39"/>
      <c r="H112" s="39"/>
      <c r="I112" s="39"/>
      <c r="J112" s="39"/>
      <c r="K112" s="39"/>
      <c r="L112" s="39"/>
      <c r="M112" s="39"/>
      <c r="N112" s="39"/>
      <c r="O112" s="39"/>
      <c r="P112" s="39"/>
    </row>
    <row r="113" spans="1:16" s="16" customFormat="1" ht="12.75" customHeight="1">
      <c r="A113" s="39"/>
      <c r="B113" s="39"/>
      <c r="C113" s="41"/>
      <c r="D113" s="39"/>
      <c r="E113" s="39"/>
      <c r="F113" s="39"/>
      <c r="G113" s="39"/>
      <c r="H113" s="39"/>
      <c r="I113" s="39"/>
      <c r="J113" s="39"/>
      <c r="K113" s="39"/>
      <c r="L113" s="39"/>
      <c r="M113" s="39"/>
      <c r="N113" s="39"/>
      <c r="O113" s="39"/>
      <c r="P113" s="39"/>
    </row>
    <row r="114" spans="1:16" s="16" customFormat="1" ht="12.75" customHeight="1">
      <c r="A114" s="39"/>
      <c r="B114" s="40"/>
      <c r="C114" s="41"/>
      <c r="D114" s="39"/>
      <c r="E114" s="39"/>
      <c r="F114" s="39"/>
      <c r="G114" s="39"/>
      <c r="H114" s="39"/>
      <c r="I114" s="39"/>
      <c r="J114" s="39"/>
      <c r="K114" s="39"/>
      <c r="L114" s="43"/>
      <c r="M114" s="43"/>
      <c r="N114" s="39"/>
      <c r="O114" s="39"/>
      <c r="P114" s="39"/>
    </row>
    <row r="115" spans="1:16" s="16" customFormat="1" ht="12.75" customHeight="1">
      <c r="A115" s="39"/>
      <c r="B115" s="39"/>
      <c r="C115" s="41"/>
      <c r="D115" s="39"/>
      <c r="E115" s="39"/>
      <c r="F115" s="39"/>
      <c r="G115" s="39"/>
      <c r="H115" s="39"/>
      <c r="I115" s="39"/>
      <c r="J115" s="39"/>
      <c r="K115" s="39"/>
      <c r="L115" s="43"/>
      <c r="M115" s="43"/>
      <c r="N115" s="39"/>
      <c r="O115" s="39"/>
      <c r="P115" s="39"/>
    </row>
    <row r="116" spans="1:16" s="16" customFormat="1">
      <c r="A116" s="39"/>
      <c r="B116" s="39"/>
      <c r="C116" s="41"/>
      <c r="D116" s="39"/>
      <c r="E116" s="39"/>
      <c r="F116" s="39"/>
      <c r="G116" s="39"/>
      <c r="H116" s="39"/>
      <c r="I116" s="39"/>
      <c r="J116" s="39"/>
      <c r="K116" s="39"/>
      <c r="L116" s="43"/>
      <c r="M116" s="43"/>
      <c r="N116" s="39"/>
      <c r="O116" s="39"/>
      <c r="P116" s="39"/>
    </row>
    <row r="117" spans="1:16" s="16" customFormat="1">
      <c r="A117" s="39"/>
      <c r="B117" s="39"/>
      <c r="C117" s="41"/>
      <c r="D117" s="39"/>
      <c r="E117" s="39"/>
      <c r="F117" s="39"/>
      <c r="G117" s="39"/>
      <c r="H117" s="39"/>
      <c r="I117" s="39"/>
      <c r="J117" s="39"/>
      <c r="K117" s="39"/>
      <c r="L117" s="43"/>
      <c r="M117" s="43"/>
      <c r="N117" s="39"/>
      <c r="O117" s="39"/>
      <c r="P117" s="39"/>
    </row>
    <row r="118" spans="1:16" s="16" customFormat="1">
      <c r="A118" s="39"/>
      <c r="B118" s="39"/>
      <c r="C118" s="41"/>
      <c r="D118" s="39"/>
      <c r="E118" s="39"/>
      <c r="F118" s="39"/>
      <c r="G118" s="39"/>
      <c r="H118" s="39"/>
      <c r="I118" s="39"/>
      <c r="J118" s="39"/>
      <c r="K118" s="39"/>
      <c r="L118" s="43"/>
      <c r="M118" s="43"/>
      <c r="N118" s="39"/>
      <c r="O118" s="39"/>
      <c r="P118" s="39"/>
    </row>
    <row r="119" spans="1:16" s="16" customFormat="1">
      <c r="A119" s="39"/>
      <c r="B119" s="39"/>
      <c r="C119" s="41"/>
      <c r="D119" s="39"/>
      <c r="E119" s="39"/>
      <c r="F119" s="39"/>
      <c r="G119" s="39"/>
      <c r="H119" s="39"/>
      <c r="I119" s="39"/>
      <c r="J119" s="39"/>
      <c r="K119" s="39"/>
      <c r="L119" s="39"/>
      <c r="M119" s="39"/>
      <c r="N119" s="39"/>
      <c r="O119" s="39"/>
      <c r="P119" s="39"/>
    </row>
    <row r="120" spans="1:16" s="16" customFormat="1">
      <c r="A120" s="39"/>
      <c r="B120" s="39"/>
      <c r="C120" s="41"/>
      <c r="D120" s="39"/>
      <c r="E120" s="39"/>
      <c r="F120" s="39"/>
      <c r="G120" s="39"/>
      <c r="H120" s="39"/>
      <c r="I120" s="39"/>
      <c r="J120" s="39"/>
      <c r="K120" s="39"/>
      <c r="L120" s="43"/>
      <c r="M120" s="43"/>
      <c r="N120" s="39"/>
      <c r="O120" s="39"/>
      <c r="P120" s="39"/>
    </row>
    <row r="121" spans="1:16" s="16" customFormat="1">
      <c r="A121" s="39"/>
      <c r="B121" s="39"/>
      <c r="C121" s="41"/>
      <c r="D121" s="39"/>
      <c r="E121" s="39"/>
      <c r="F121" s="39"/>
      <c r="G121" s="39"/>
      <c r="H121" s="39"/>
      <c r="I121" s="39"/>
      <c r="J121" s="39"/>
      <c r="K121" s="39"/>
      <c r="L121" s="39"/>
      <c r="M121" s="39"/>
      <c r="N121" s="39"/>
      <c r="O121" s="39"/>
      <c r="P121" s="39"/>
    </row>
    <row r="122" spans="1:16" s="16" customFormat="1">
      <c r="A122" s="39"/>
      <c r="B122" s="39"/>
      <c r="C122" s="41"/>
      <c r="D122" s="39"/>
      <c r="E122" s="39"/>
      <c r="F122" s="39"/>
      <c r="G122" s="39"/>
      <c r="H122" s="39"/>
      <c r="I122" s="39"/>
      <c r="J122" s="39"/>
      <c r="K122" s="39"/>
      <c r="L122" s="39"/>
      <c r="M122" s="39"/>
      <c r="N122" s="39"/>
      <c r="O122" s="39"/>
      <c r="P122" s="39"/>
    </row>
    <row r="123" spans="1:16" s="16" customFormat="1">
      <c r="A123" s="39"/>
      <c r="B123" s="39"/>
      <c r="C123" s="41"/>
      <c r="D123" s="39"/>
      <c r="E123" s="39"/>
      <c r="F123" s="39"/>
      <c r="G123" s="39"/>
      <c r="H123" s="39"/>
      <c r="I123" s="39"/>
      <c r="J123" s="39"/>
      <c r="K123" s="39"/>
      <c r="L123" s="39"/>
      <c r="M123" s="39"/>
      <c r="N123" s="39"/>
      <c r="O123" s="39"/>
      <c r="P123" s="39"/>
    </row>
    <row r="124" spans="1:16" s="16" customFormat="1">
      <c r="A124" s="39"/>
      <c r="B124" s="39"/>
      <c r="C124" s="41"/>
      <c r="D124" s="39"/>
      <c r="E124" s="39"/>
      <c r="F124" s="39"/>
      <c r="G124" s="39"/>
      <c r="H124" s="39"/>
      <c r="I124" s="39"/>
      <c r="J124" s="39"/>
      <c r="K124" s="39"/>
      <c r="L124" s="39"/>
      <c r="M124" s="39"/>
      <c r="N124" s="39"/>
      <c r="O124" s="39"/>
      <c r="P124" s="39"/>
    </row>
    <row r="125" spans="1:16" s="16" customFormat="1">
      <c r="A125" s="39"/>
      <c r="B125" s="39"/>
      <c r="C125" s="41"/>
      <c r="D125" s="39"/>
      <c r="E125" s="39"/>
      <c r="F125" s="39"/>
      <c r="G125" s="39"/>
      <c r="H125" s="39"/>
      <c r="I125" s="39"/>
      <c r="J125" s="39"/>
      <c r="K125" s="39"/>
      <c r="L125" s="39"/>
      <c r="M125" s="39"/>
      <c r="N125" s="39"/>
      <c r="O125" s="39"/>
      <c r="P125" s="39"/>
    </row>
    <row r="126" spans="1:16" s="16" customFormat="1">
      <c r="A126" s="39"/>
      <c r="B126" s="39"/>
      <c r="C126" s="41"/>
      <c r="D126" s="39"/>
      <c r="E126" s="39"/>
      <c r="F126" s="39"/>
      <c r="G126" s="39"/>
      <c r="H126" s="39"/>
      <c r="I126" s="39"/>
      <c r="J126" s="39"/>
      <c r="K126" s="39"/>
      <c r="L126" s="39"/>
      <c r="M126" s="39"/>
      <c r="N126" s="39"/>
      <c r="O126" s="39"/>
      <c r="P126" s="39"/>
    </row>
    <row r="127" spans="1:16" s="16" customFormat="1">
      <c r="A127" s="39"/>
      <c r="B127" s="39"/>
      <c r="C127" s="41"/>
      <c r="D127" s="39"/>
      <c r="E127" s="39"/>
      <c r="F127" s="39"/>
      <c r="G127" s="39"/>
      <c r="H127" s="39"/>
      <c r="I127" s="39"/>
      <c r="J127" s="39"/>
      <c r="K127" s="39"/>
      <c r="L127" s="39"/>
      <c r="M127" s="39"/>
      <c r="N127" s="39"/>
      <c r="O127" s="39"/>
      <c r="P127" s="39"/>
    </row>
    <row r="128" spans="1:16" s="16" customFormat="1">
      <c r="A128" s="39"/>
      <c r="B128" s="39"/>
      <c r="C128" s="41"/>
      <c r="D128" s="39"/>
      <c r="E128" s="39"/>
      <c r="F128" s="39"/>
      <c r="G128" s="39"/>
      <c r="H128" s="39"/>
      <c r="I128" s="39"/>
      <c r="J128" s="39"/>
      <c r="K128" s="39"/>
      <c r="L128" s="39"/>
      <c r="M128" s="39"/>
      <c r="N128" s="39"/>
      <c r="O128" s="39"/>
      <c r="P128" s="39"/>
    </row>
    <row r="129" spans="1:23" s="16" customFormat="1">
      <c r="A129" s="39"/>
      <c r="B129" s="39"/>
      <c r="C129" s="41"/>
      <c r="D129" s="39"/>
      <c r="E129" s="39"/>
      <c r="F129" s="39"/>
      <c r="G129" s="39"/>
      <c r="H129" s="39"/>
      <c r="I129" s="39"/>
      <c r="J129" s="39"/>
      <c r="K129" s="39"/>
      <c r="L129" s="39"/>
      <c r="M129" s="39"/>
      <c r="N129" s="39"/>
      <c r="O129" s="39"/>
      <c r="P129" s="39"/>
    </row>
    <row r="130" spans="1:23" s="16" customFormat="1">
      <c r="A130" s="39"/>
      <c r="B130" s="39"/>
      <c r="C130" s="41"/>
      <c r="D130" s="39"/>
      <c r="E130" s="39"/>
      <c r="F130" s="39"/>
      <c r="G130" s="39"/>
      <c r="H130" s="39"/>
      <c r="I130" s="39"/>
      <c r="J130" s="39"/>
      <c r="K130" s="39"/>
      <c r="L130" s="39"/>
      <c r="M130" s="39"/>
      <c r="N130" s="39"/>
      <c r="O130" s="39"/>
      <c r="P130" s="39"/>
    </row>
    <row r="131" spans="1:23" s="16" customFormat="1">
      <c r="A131" s="39"/>
      <c r="B131" s="39"/>
      <c r="C131" s="41"/>
      <c r="D131" s="39"/>
      <c r="E131" s="39"/>
      <c r="F131" s="39"/>
      <c r="G131" s="39"/>
      <c r="H131" s="39"/>
      <c r="I131" s="39"/>
      <c r="J131" s="39"/>
      <c r="K131" s="39"/>
      <c r="L131" s="39"/>
      <c r="M131" s="39"/>
      <c r="N131" s="39"/>
      <c r="O131" s="39"/>
      <c r="P131" s="39"/>
    </row>
    <row r="132" spans="1:23" s="16" customFormat="1">
      <c r="A132" s="39"/>
      <c r="B132" s="39"/>
      <c r="C132" s="41"/>
      <c r="D132" s="39"/>
      <c r="E132" s="39"/>
      <c r="F132" s="39"/>
      <c r="G132" s="39"/>
      <c r="H132" s="39"/>
      <c r="I132" s="39"/>
      <c r="J132" s="39"/>
      <c r="K132" s="39"/>
      <c r="L132" s="39"/>
      <c r="M132" s="39"/>
      <c r="N132" s="39"/>
      <c r="O132" s="39"/>
      <c r="P132" s="39"/>
    </row>
    <row r="133" spans="1:23" s="16" customFormat="1">
      <c r="A133" s="39"/>
      <c r="B133" s="39"/>
      <c r="C133" s="41"/>
      <c r="D133" s="39"/>
      <c r="E133" s="39"/>
      <c r="F133" s="39"/>
      <c r="G133" s="39"/>
      <c r="H133" s="39"/>
      <c r="I133" s="39"/>
      <c r="J133" s="39"/>
      <c r="K133" s="39"/>
      <c r="L133" s="39"/>
      <c r="M133" s="39"/>
      <c r="N133" s="39"/>
      <c r="O133" s="39"/>
      <c r="P133" s="39"/>
    </row>
    <row r="134" spans="1:23" s="16" customFormat="1">
      <c r="A134" s="39"/>
      <c r="B134" s="39"/>
      <c r="C134" s="41"/>
      <c r="D134" s="39"/>
      <c r="E134" s="39"/>
      <c r="F134" s="39"/>
      <c r="G134" s="39"/>
      <c r="H134" s="39"/>
      <c r="I134" s="39"/>
      <c r="J134" s="39"/>
      <c r="K134" s="39"/>
      <c r="L134" s="39"/>
      <c r="M134" s="39"/>
      <c r="N134" s="44"/>
      <c r="O134" s="44"/>
      <c r="P134" s="44"/>
      <c r="Q134" s="27"/>
      <c r="R134" s="27"/>
      <c r="S134" s="27"/>
      <c r="T134" s="27"/>
      <c r="U134" s="27"/>
      <c r="V134" s="27"/>
      <c r="W134" s="27"/>
    </row>
    <row r="135" spans="1:23" s="16" customFormat="1">
      <c r="A135" s="39"/>
      <c r="B135" s="39"/>
      <c r="C135" s="41"/>
      <c r="D135" s="39"/>
      <c r="E135" s="39"/>
      <c r="F135" s="39"/>
      <c r="G135" s="39"/>
      <c r="H135" s="39"/>
      <c r="I135" s="39"/>
      <c r="J135" s="39"/>
      <c r="K135" s="39"/>
      <c r="L135" s="39"/>
      <c r="M135" s="39"/>
      <c r="N135" s="44"/>
      <c r="O135" s="44"/>
      <c r="P135" s="44"/>
      <c r="Q135" s="27"/>
      <c r="R135" s="27"/>
      <c r="S135" s="27"/>
      <c r="T135" s="27"/>
      <c r="U135" s="27"/>
      <c r="V135" s="27"/>
      <c r="W135" s="27"/>
    </row>
    <row r="136" spans="1:23" s="16" customFormat="1">
      <c r="A136" s="39"/>
      <c r="B136" s="39"/>
      <c r="C136" s="41"/>
      <c r="D136" s="39"/>
      <c r="E136" s="39"/>
      <c r="F136" s="39"/>
      <c r="G136" s="39"/>
      <c r="H136" s="39"/>
      <c r="I136" s="39"/>
      <c r="J136" s="39"/>
      <c r="K136" s="39"/>
      <c r="L136" s="39"/>
      <c r="M136" s="39"/>
      <c r="N136" s="44"/>
      <c r="O136" s="44"/>
      <c r="P136" s="44"/>
      <c r="Q136" s="27"/>
      <c r="R136" s="27"/>
      <c r="S136" s="27"/>
      <c r="T136" s="27"/>
      <c r="U136" s="27"/>
      <c r="V136" s="27"/>
      <c r="W136" s="27"/>
    </row>
    <row r="137" spans="1:23" s="16" customFormat="1">
      <c r="A137" s="39"/>
      <c r="B137" s="39"/>
      <c r="C137" s="41"/>
      <c r="D137" s="39"/>
      <c r="E137" s="39"/>
      <c r="F137" s="39"/>
      <c r="G137" s="39"/>
      <c r="H137" s="39"/>
      <c r="I137" s="39"/>
      <c r="J137" s="39"/>
      <c r="K137" s="39"/>
      <c r="L137" s="39"/>
      <c r="M137" s="39"/>
      <c r="N137" s="44"/>
      <c r="O137" s="44"/>
      <c r="P137" s="44"/>
      <c r="Q137" s="27"/>
      <c r="R137" s="27"/>
      <c r="S137" s="27"/>
      <c r="T137" s="27"/>
      <c r="U137" s="27"/>
      <c r="V137" s="27"/>
      <c r="W137" s="27"/>
    </row>
    <row r="138" spans="1:23" s="16" customFormat="1">
      <c r="A138" s="39"/>
      <c r="B138" s="39"/>
      <c r="C138" s="41"/>
      <c r="D138" s="39"/>
      <c r="E138" s="39"/>
      <c r="F138" s="39"/>
      <c r="G138" s="39"/>
      <c r="H138" s="39"/>
      <c r="I138" s="39"/>
      <c r="J138" s="39"/>
      <c r="K138" s="39"/>
      <c r="L138" s="39"/>
      <c r="M138" s="39"/>
      <c r="N138" s="44"/>
      <c r="O138" s="44"/>
      <c r="P138" s="44"/>
      <c r="Q138" s="27"/>
      <c r="R138" s="27"/>
      <c r="S138" s="27"/>
      <c r="T138" s="27"/>
      <c r="U138" s="27"/>
      <c r="V138" s="27"/>
      <c r="W138" s="27"/>
    </row>
    <row r="139" spans="1:23" s="16" customFormat="1">
      <c r="A139" s="39"/>
      <c r="B139" s="39"/>
      <c r="C139" s="41"/>
      <c r="D139" s="39"/>
      <c r="E139" s="39"/>
      <c r="F139" s="39"/>
      <c r="G139" s="39"/>
      <c r="H139" s="39"/>
      <c r="I139" s="39"/>
      <c r="J139" s="39"/>
      <c r="K139" s="39"/>
      <c r="L139" s="39"/>
      <c r="M139" s="39"/>
      <c r="N139" s="44"/>
      <c r="O139" s="44"/>
      <c r="P139" s="44"/>
      <c r="Q139" s="27"/>
      <c r="R139" s="27"/>
      <c r="S139" s="27"/>
      <c r="T139" s="27"/>
      <c r="U139" s="27"/>
      <c r="V139" s="27"/>
      <c r="W139" s="27"/>
    </row>
    <row r="140" spans="1:23" s="16" customFormat="1">
      <c r="A140" s="39"/>
      <c r="B140" s="39"/>
      <c r="C140" s="41"/>
      <c r="D140" s="39"/>
      <c r="E140" s="39"/>
      <c r="F140" s="39"/>
      <c r="G140" s="39"/>
      <c r="H140" s="39"/>
      <c r="I140" s="39"/>
      <c r="J140" s="39"/>
      <c r="K140" s="39"/>
      <c r="L140" s="39"/>
      <c r="M140" s="39"/>
      <c r="N140" s="44"/>
      <c r="O140" s="44"/>
      <c r="P140" s="44"/>
      <c r="Q140" s="27"/>
      <c r="R140" s="27"/>
      <c r="S140" s="27"/>
      <c r="T140" s="27"/>
      <c r="U140" s="27"/>
      <c r="V140" s="27"/>
      <c r="W140" s="27"/>
    </row>
    <row r="141" spans="1:23" s="16" customFormat="1">
      <c r="A141" s="39"/>
      <c r="B141" s="39"/>
      <c r="C141" s="41"/>
      <c r="D141" s="39"/>
      <c r="E141" s="39"/>
      <c r="F141" s="39"/>
      <c r="G141" s="39"/>
      <c r="H141" s="39"/>
      <c r="I141" s="39"/>
      <c r="J141" s="39"/>
      <c r="K141" s="39"/>
      <c r="L141" s="39"/>
      <c r="M141" s="39"/>
      <c r="N141" s="44"/>
      <c r="O141" s="44"/>
      <c r="P141" s="44"/>
      <c r="Q141" s="27"/>
      <c r="R141" s="27"/>
      <c r="S141" s="27"/>
      <c r="T141" s="27"/>
      <c r="U141" s="27"/>
      <c r="V141" s="27"/>
      <c r="W141" s="27"/>
    </row>
    <row r="142" spans="1:23" s="16" customFormat="1">
      <c r="A142" s="39"/>
      <c r="B142" s="39"/>
      <c r="C142" s="41"/>
      <c r="D142" s="39"/>
      <c r="E142" s="39"/>
      <c r="F142" s="39"/>
      <c r="G142" s="39"/>
      <c r="H142" s="39"/>
      <c r="I142" s="39"/>
      <c r="J142" s="39"/>
      <c r="K142" s="39"/>
      <c r="L142" s="39"/>
      <c r="M142" s="39"/>
      <c r="N142" s="44"/>
      <c r="O142" s="44"/>
      <c r="P142" s="44"/>
      <c r="Q142" s="27"/>
      <c r="R142" s="27"/>
      <c r="S142" s="27"/>
      <c r="T142" s="27"/>
      <c r="U142" s="27"/>
      <c r="V142" s="27"/>
      <c r="W142" s="27"/>
    </row>
    <row r="143" spans="1:23" s="16" customFormat="1">
      <c r="A143" s="39"/>
      <c r="B143" s="39"/>
      <c r="C143" s="41"/>
      <c r="D143" s="39"/>
      <c r="E143" s="39"/>
      <c r="F143" s="39"/>
      <c r="G143" s="39"/>
      <c r="H143" s="39"/>
      <c r="I143" s="39"/>
      <c r="J143" s="39"/>
      <c r="K143" s="39"/>
      <c r="L143" s="39"/>
      <c r="M143" s="39"/>
      <c r="N143" s="44"/>
      <c r="O143" s="44"/>
      <c r="P143" s="44"/>
      <c r="Q143" s="27"/>
      <c r="R143" s="27"/>
      <c r="S143" s="27"/>
      <c r="T143" s="27"/>
      <c r="U143" s="27"/>
      <c r="V143" s="27"/>
      <c r="W143" s="27"/>
    </row>
    <row r="144" spans="1:23" s="16" customFormat="1">
      <c r="A144" s="39"/>
      <c r="B144" s="39"/>
      <c r="C144" s="41"/>
      <c r="D144" s="39"/>
      <c r="E144" s="39"/>
      <c r="F144" s="39"/>
      <c r="G144" s="39"/>
      <c r="H144" s="39"/>
      <c r="I144" s="39"/>
      <c r="J144" s="39"/>
      <c r="K144" s="39"/>
      <c r="L144" s="39"/>
      <c r="M144" s="39"/>
      <c r="N144" s="44"/>
      <c r="O144" s="44"/>
      <c r="P144" s="44"/>
      <c r="Q144" s="27"/>
      <c r="R144" s="27"/>
      <c r="S144" s="27"/>
      <c r="T144" s="27"/>
      <c r="U144" s="27"/>
      <c r="V144" s="27"/>
      <c r="W144" s="27"/>
    </row>
    <row r="145" spans="1:23" s="16" customFormat="1">
      <c r="A145" s="39"/>
      <c r="B145" s="39"/>
      <c r="C145" s="41"/>
      <c r="D145" s="39"/>
      <c r="E145" s="39"/>
      <c r="F145" s="39"/>
      <c r="G145" s="39"/>
      <c r="H145" s="39"/>
      <c r="I145" s="39"/>
      <c r="J145" s="39"/>
      <c r="K145" s="39"/>
      <c r="L145" s="39"/>
      <c r="M145" s="39"/>
      <c r="N145" s="44"/>
      <c r="O145" s="44"/>
      <c r="P145" s="44"/>
      <c r="Q145" s="27"/>
      <c r="R145" s="27"/>
      <c r="S145" s="27"/>
      <c r="T145" s="27"/>
      <c r="U145" s="27"/>
      <c r="V145" s="27"/>
      <c r="W145" s="27"/>
    </row>
    <row r="146" spans="1:23" s="16" customFormat="1">
      <c r="A146" s="39"/>
      <c r="B146" s="39"/>
      <c r="C146" s="41"/>
      <c r="D146" s="39"/>
      <c r="E146" s="39"/>
      <c r="F146" s="39"/>
      <c r="G146" s="39"/>
      <c r="H146" s="39"/>
      <c r="I146" s="39"/>
      <c r="J146" s="39"/>
      <c r="K146" s="39"/>
      <c r="L146" s="39"/>
      <c r="M146" s="39"/>
      <c r="N146" s="44"/>
      <c r="O146" s="44"/>
      <c r="P146" s="44"/>
      <c r="Q146" s="27"/>
      <c r="R146" s="27"/>
      <c r="S146" s="27"/>
      <c r="T146" s="27"/>
      <c r="U146" s="27"/>
      <c r="V146" s="27"/>
      <c r="W146" s="27"/>
    </row>
    <row r="147" spans="1:23" s="16" customFormat="1">
      <c r="A147" s="39"/>
      <c r="B147" s="39"/>
      <c r="C147" s="41"/>
      <c r="D147" s="39"/>
      <c r="E147" s="39"/>
      <c r="F147" s="39"/>
      <c r="G147" s="39"/>
      <c r="H147" s="39"/>
      <c r="I147" s="39"/>
      <c r="J147" s="39"/>
      <c r="K147" s="39"/>
      <c r="L147" s="39"/>
      <c r="M147" s="39"/>
      <c r="N147" s="44"/>
      <c r="O147" s="44"/>
      <c r="P147" s="44"/>
      <c r="Q147" s="27"/>
      <c r="R147" s="27"/>
      <c r="S147" s="27"/>
      <c r="T147" s="27"/>
      <c r="U147" s="27"/>
      <c r="V147" s="27"/>
      <c r="W147" s="27"/>
    </row>
    <row r="148" spans="1:23" s="16" customFormat="1">
      <c r="A148" s="39"/>
      <c r="B148" s="39"/>
      <c r="C148" s="41"/>
      <c r="D148" s="39"/>
      <c r="E148" s="39"/>
      <c r="F148" s="39"/>
      <c r="G148" s="39"/>
      <c r="H148" s="39"/>
      <c r="I148" s="39"/>
      <c r="J148" s="39"/>
      <c r="K148" s="39"/>
      <c r="L148" s="39"/>
      <c r="M148" s="39"/>
      <c r="N148" s="44"/>
      <c r="O148" s="44"/>
      <c r="P148" s="44"/>
      <c r="Q148" s="27"/>
      <c r="R148" s="27"/>
      <c r="S148" s="27"/>
      <c r="T148" s="27"/>
      <c r="U148" s="27"/>
      <c r="V148" s="27"/>
      <c r="W148" s="27"/>
    </row>
    <row r="149" spans="1:23" s="16" customFormat="1">
      <c r="A149" s="39"/>
      <c r="B149" s="39"/>
      <c r="C149" s="41"/>
      <c r="D149" s="39"/>
      <c r="E149" s="39"/>
      <c r="F149" s="41"/>
      <c r="G149" s="39"/>
      <c r="H149" s="39"/>
      <c r="I149" s="39"/>
      <c r="J149" s="39"/>
      <c r="K149" s="39"/>
      <c r="L149" s="39"/>
      <c r="M149" s="39"/>
      <c r="N149" s="44"/>
      <c r="O149" s="44"/>
      <c r="P149" s="44"/>
      <c r="Q149" s="27"/>
      <c r="R149" s="27"/>
      <c r="S149" s="27"/>
      <c r="T149" s="27"/>
      <c r="U149" s="27"/>
      <c r="V149" s="27"/>
      <c r="W149" s="27"/>
    </row>
    <row r="150" spans="1:23" s="16" customFormat="1" ht="12.75" customHeight="1">
      <c r="A150" s="39"/>
      <c r="B150" s="40"/>
      <c r="C150" s="41"/>
      <c r="D150" s="39"/>
      <c r="E150" s="39"/>
      <c r="F150" s="41"/>
      <c r="G150" s="39"/>
      <c r="H150" s="39"/>
      <c r="I150" s="39"/>
      <c r="J150" s="39"/>
      <c r="K150" s="39"/>
      <c r="L150" s="39"/>
      <c r="M150" s="39"/>
      <c r="N150" s="44"/>
      <c r="O150" s="44"/>
      <c r="P150" s="44"/>
      <c r="Q150" s="27"/>
      <c r="R150" s="27"/>
      <c r="S150" s="27"/>
      <c r="T150" s="27"/>
      <c r="U150" s="27"/>
      <c r="V150" s="27"/>
      <c r="W150" s="27"/>
    </row>
    <row r="151" spans="1:23" s="16" customFormat="1">
      <c r="A151" s="39"/>
      <c r="B151" s="39"/>
      <c r="C151" s="41"/>
      <c r="D151" s="39"/>
      <c r="E151" s="39"/>
      <c r="F151" s="41"/>
      <c r="G151" s="39"/>
      <c r="H151" s="39"/>
      <c r="I151" s="39"/>
      <c r="J151" s="39"/>
      <c r="K151" s="39"/>
      <c r="L151" s="39"/>
      <c r="M151" s="39"/>
      <c r="N151" s="44"/>
      <c r="O151" s="44"/>
      <c r="P151" s="44"/>
      <c r="Q151" s="27"/>
      <c r="R151" s="27"/>
      <c r="S151" s="27"/>
      <c r="T151" s="27"/>
      <c r="U151" s="27"/>
      <c r="V151" s="27"/>
      <c r="W151" s="27"/>
    </row>
    <row r="152" spans="1:23" s="16" customFormat="1">
      <c r="A152" s="39"/>
      <c r="B152" s="39"/>
      <c r="C152" s="41"/>
      <c r="D152" s="39"/>
      <c r="E152" s="39"/>
      <c r="F152" s="41"/>
      <c r="G152" s="39"/>
      <c r="H152" s="39"/>
      <c r="I152" s="39"/>
      <c r="J152" s="39"/>
      <c r="K152" s="39"/>
      <c r="L152" s="39"/>
      <c r="M152" s="39"/>
      <c r="N152" s="44"/>
      <c r="O152" s="44"/>
      <c r="P152" s="44"/>
      <c r="Q152" s="27"/>
      <c r="R152" s="27"/>
      <c r="S152" s="27"/>
      <c r="T152" s="27"/>
      <c r="U152" s="27"/>
      <c r="V152" s="27"/>
      <c r="W152" s="27"/>
    </row>
    <row r="153" spans="1:23" s="16" customFormat="1">
      <c r="A153" s="39"/>
      <c r="B153" s="39"/>
      <c r="C153" s="41"/>
      <c r="D153" s="39"/>
      <c r="E153" s="39"/>
      <c r="F153" s="39"/>
      <c r="G153" s="39"/>
      <c r="H153" s="39"/>
      <c r="I153" s="39"/>
      <c r="J153" s="39"/>
      <c r="K153" s="39"/>
      <c r="L153" s="39"/>
      <c r="M153" s="39"/>
      <c r="N153" s="39"/>
      <c r="O153" s="39"/>
      <c r="P153" s="39"/>
    </row>
    <row r="154" spans="1:23" s="16" customFormat="1">
      <c r="A154" s="39"/>
      <c r="B154" s="39"/>
      <c r="C154" s="41"/>
      <c r="D154" s="39"/>
      <c r="E154" s="39"/>
      <c r="F154" s="39"/>
      <c r="G154" s="39"/>
      <c r="H154" s="39"/>
      <c r="I154" s="39"/>
      <c r="J154" s="39"/>
      <c r="K154" s="39"/>
      <c r="L154" s="39"/>
      <c r="M154" s="39"/>
      <c r="N154" s="39"/>
      <c r="O154" s="39"/>
      <c r="P154" s="39"/>
    </row>
    <row r="155" spans="1:23" s="16" customFormat="1">
      <c r="A155" s="39"/>
      <c r="B155" s="39"/>
      <c r="C155" s="41"/>
      <c r="D155" s="39"/>
      <c r="E155" s="39"/>
      <c r="F155" s="39"/>
      <c r="G155" s="39"/>
      <c r="H155" s="39"/>
      <c r="I155" s="39"/>
      <c r="J155" s="39"/>
      <c r="K155" s="39"/>
      <c r="L155" s="39"/>
      <c r="M155" s="39"/>
      <c r="N155" s="39"/>
      <c r="O155" s="39"/>
      <c r="P155" s="39"/>
    </row>
    <row r="156" spans="1:23" s="16" customFormat="1">
      <c r="A156" s="39"/>
      <c r="B156" s="39"/>
      <c r="C156" s="41"/>
      <c r="D156" s="39"/>
      <c r="E156" s="39"/>
      <c r="F156" s="39"/>
      <c r="G156" s="39"/>
      <c r="H156" s="39"/>
      <c r="I156" s="39"/>
      <c r="J156" s="39"/>
      <c r="K156" s="39"/>
      <c r="L156" s="39"/>
      <c r="M156" s="39"/>
      <c r="N156" s="39"/>
      <c r="O156" s="39"/>
      <c r="P156" s="39"/>
    </row>
    <row r="157" spans="1:23" s="16" customFormat="1">
      <c r="A157" s="39"/>
      <c r="B157" s="39"/>
      <c r="C157" s="41"/>
      <c r="D157" s="39"/>
      <c r="E157" s="39"/>
      <c r="F157" s="39"/>
      <c r="G157" s="39"/>
      <c r="H157" s="39"/>
      <c r="I157" s="39"/>
      <c r="J157" s="39"/>
      <c r="K157" s="39"/>
      <c r="L157" s="39"/>
      <c r="M157" s="39"/>
      <c r="N157" s="39"/>
      <c r="O157" s="39"/>
      <c r="P157" s="39"/>
    </row>
    <row r="158" spans="1:23" s="16" customFormat="1">
      <c r="A158" s="39"/>
      <c r="B158" s="39"/>
      <c r="C158" s="41"/>
      <c r="D158" s="39"/>
      <c r="E158" s="39"/>
      <c r="F158" s="39"/>
      <c r="G158" s="39"/>
      <c r="H158" s="39"/>
      <c r="I158" s="39"/>
      <c r="J158" s="39"/>
      <c r="K158" s="39"/>
      <c r="L158" s="39"/>
      <c r="M158" s="39"/>
      <c r="N158" s="39"/>
      <c r="O158" s="39"/>
      <c r="P158" s="39"/>
    </row>
    <row r="159" spans="1:23" s="16" customFormat="1">
      <c r="A159" s="39"/>
      <c r="B159" s="39"/>
      <c r="C159" s="41"/>
      <c r="D159" s="39"/>
      <c r="E159" s="39"/>
      <c r="F159" s="39"/>
      <c r="G159" s="39"/>
      <c r="H159" s="39"/>
      <c r="I159" s="39"/>
      <c r="J159" s="39"/>
      <c r="K159" s="39"/>
      <c r="L159" s="39"/>
      <c r="M159" s="39"/>
      <c r="N159" s="39"/>
      <c r="O159" s="39"/>
      <c r="P159" s="39"/>
    </row>
    <row r="160" spans="1:23" s="16" customFormat="1">
      <c r="A160" s="39"/>
      <c r="B160" s="39"/>
      <c r="C160" s="41"/>
      <c r="D160" s="39"/>
      <c r="E160" s="39"/>
      <c r="F160" s="39"/>
      <c r="G160" s="39"/>
      <c r="H160" s="39"/>
      <c r="I160" s="39"/>
      <c r="J160" s="39"/>
      <c r="K160" s="39"/>
      <c r="L160" s="39"/>
      <c r="M160" s="39"/>
      <c r="N160" s="39"/>
      <c r="O160" s="39"/>
      <c r="P160" s="39"/>
    </row>
    <row r="161" spans="1:16" s="16" customFormat="1">
      <c r="A161" s="39"/>
      <c r="B161" s="39"/>
      <c r="C161" s="41"/>
      <c r="D161" s="39"/>
      <c r="E161" s="39"/>
      <c r="F161" s="39"/>
      <c r="G161" s="39"/>
      <c r="H161" s="39"/>
      <c r="I161" s="39"/>
      <c r="J161" s="39"/>
      <c r="K161" s="39"/>
      <c r="L161" s="39"/>
      <c r="M161" s="39"/>
      <c r="N161" s="39"/>
      <c r="O161" s="39"/>
      <c r="P161" s="39"/>
    </row>
    <row r="162" spans="1:16" s="16" customFormat="1">
      <c r="A162" s="39"/>
      <c r="B162" s="39"/>
      <c r="C162" s="41"/>
      <c r="D162" s="39"/>
      <c r="E162" s="39"/>
      <c r="F162" s="39"/>
      <c r="G162" s="39"/>
      <c r="H162" s="39"/>
      <c r="I162" s="39"/>
      <c r="J162" s="39"/>
      <c r="K162" s="39"/>
      <c r="L162" s="39"/>
      <c r="M162" s="39"/>
      <c r="N162" s="39"/>
      <c r="O162" s="39"/>
      <c r="P162" s="39"/>
    </row>
    <row r="163" spans="1:16" s="16" customFormat="1">
      <c r="A163" s="39"/>
      <c r="B163" s="39"/>
      <c r="C163" s="41"/>
      <c r="D163" s="39"/>
      <c r="E163" s="39"/>
      <c r="F163" s="39"/>
      <c r="G163" s="39"/>
      <c r="H163" s="39"/>
      <c r="I163" s="39"/>
      <c r="J163" s="39"/>
      <c r="K163" s="39"/>
      <c r="L163" s="39"/>
      <c r="M163" s="39"/>
      <c r="N163" s="39"/>
      <c r="O163" s="39"/>
      <c r="P163" s="39"/>
    </row>
    <row r="164" spans="1:16" s="16" customFormat="1">
      <c r="A164" s="39"/>
      <c r="B164" s="39"/>
      <c r="C164" s="41"/>
      <c r="D164" s="39"/>
      <c r="E164" s="39"/>
      <c r="F164" s="39"/>
      <c r="G164" s="39"/>
      <c r="H164" s="39"/>
      <c r="I164" s="39"/>
      <c r="J164" s="39"/>
      <c r="K164" s="39"/>
      <c r="L164" s="39"/>
      <c r="M164" s="39"/>
      <c r="N164" s="39"/>
      <c r="O164" s="39"/>
      <c r="P164" s="39"/>
    </row>
    <row r="165" spans="1:16" s="16" customFormat="1">
      <c r="A165" s="39"/>
      <c r="B165" s="39"/>
      <c r="C165" s="41"/>
      <c r="D165" s="39"/>
      <c r="E165" s="39"/>
      <c r="F165" s="39"/>
      <c r="G165" s="39"/>
      <c r="H165" s="39"/>
      <c r="I165" s="39"/>
      <c r="J165" s="39"/>
      <c r="K165" s="39"/>
      <c r="L165" s="39"/>
      <c r="M165" s="39"/>
      <c r="N165" s="39"/>
      <c r="O165" s="39"/>
      <c r="P165" s="39"/>
    </row>
    <row r="166" spans="1:16" s="16" customFormat="1">
      <c r="A166" s="39"/>
      <c r="B166" s="39"/>
      <c r="C166" s="41"/>
      <c r="D166" s="39"/>
      <c r="E166" s="39"/>
      <c r="F166" s="39"/>
      <c r="G166" s="39"/>
      <c r="H166" s="39"/>
      <c r="I166" s="39"/>
      <c r="J166" s="39"/>
      <c r="K166" s="39"/>
      <c r="L166" s="39"/>
      <c r="M166" s="39"/>
      <c r="N166" s="39"/>
      <c r="O166" s="39"/>
      <c r="P166" s="39"/>
    </row>
    <row r="167" spans="1:16" s="16" customFormat="1">
      <c r="A167" s="39"/>
      <c r="B167" s="39"/>
      <c r="C167" s="41"/>
      <c r="D167" s="39"/>
      <c r="E167" s="39"/>
      <c r="F167" s="39"/>
      <c r="G167" s="39"/>
      <c r="H167" s="39"/>
      <c r="I167" s="39"/>
      <c r="J167" s="39"/>
      <c r="K167" s="39"/>
      <c r="L167" s="39"/>
      <c r="M167" s="39"/>
      <c r="N167" s="39"/>
      <c r="O167" s="39"/>
      <c r="P167" s="39"/>
    </row>
    <row r="168" spans="1:16" s="16" customFormat="1">
      <c r="A168" s="39"/>
      <c r="B168" s="39"/>
      <c r="C168" s="41"/>
      <c r="D168" s="39"/>
      <c r="E168" s="39"/>
      <c r="F168" s="39"/>
      <c r="G168" s="39"/>
      <c r="H168" s="39"/>
      <c r="I168" s="39"/>
      <c r="J168" s="39"/>
      <c r="K168" s="39"/>
      <c r="L168" s="39"/>
      <c r="M168" s="39"/>
      <c r="N168" s="39"/>
      <c r="O168" s="39"/>
      <c r="P168" s="39"/>
    </row>
    <row r="169" spans="1:16" s="16" customFormat="1">
      <c r="A169" s="39"/>
      <c r="B169" s="39"/>
      <c r="C169" s="41"/>
      <c r="D169" s="39"/>
      <c r="E169" s="39"/>
      <c r="F169" s="39"/>
      <c r="G169" s="39"/>
      <c r="H169" s="39"/>
      <c r="I169" s="39"/>
      <c r="J169" s="39"/>
      <c r="K169" s="39"/>
      <c r="L169" s="39"/>
      <c r="M169" s="39"/>
      <c r="N169" s="39"/>
      <c r="O169" s="39"/>
      <c r="P169" s="39"/>
    </row>
    <row r="170" spans="1:16" s="16" customFormat="1">
      <c r="A170" s="39"/>
      <c r="B170" s="39"/>
      <c r="C170" s="41"/>
      <c r="D170" s="39"/>
      <c r="E170" s="39"/>
      <c r="F170" s="39"/>
      <c r="G170" s="39"/>
      <c r="H170" s="39"/>
      <c r="I170" s="39"/>
      <c r="J170" s="39"/>
      <c r="K170" s="39"/>
      <c r="L170" s="39"/>
      <c r="M170" s="39"/>
      <c r="N170" s="39"/>
      <c r="O170" s="39"/>
      <c r="P170" s="39"/>
    </row>
    <row r="171" spans="1:16" s="16" customFormat="1">
      <c r="A171" s="39"/>
      <c r="B171" s="39"/>
      <c r="C171" s="41"/>
      <c r="D171" s="39"/>
      <c r="E171" s="39"/>
      <c r="F171" s="39"/>
      <c r="G171" s="39"/>
      <c r="H171" s="39"/>
      <c r="I171" s="39"/>
      <c r="J171" s="39"/>
      <c r="K171" s="39"/>
      <c r="L171" s="39"/>
      <c r="M171" s="39"/>
      <c r="N171" s="39"/>
      <c r="O171" s="39"/>
      <c r="P171" s="39"/>
    </row>
    <row r="172" spans="1:16" s="16" customFormat="1">
      <c r="A172" s="39"/>
      <c r="B172" s="39"/>
      <c r="C172" s="41"/>
      <c r="D172" s="39"/>
      <c r="E172" s="39"/>
      <c r="F172" s="39"/>
      <c r="G172" s="39"/>
      <c r="H172" s="39"/>
      <c r="I172" s="39"/>
      <c r="J172" s="39"/>
      <c r="K172" s="39"/>
      <c r="L172" s="39"/>
      <c r="M172" s="39"/>
      <c r="N172" s="39"/>
      <c r="O172" s="39"/>
      <c r="P172" s="39"/>
    </row>
    <row r="173" spans="1:16" s="16" customFormat="1">
      <c r="A173" s="39"/>
      <c r="B173" s="39"/>
      <c r="C173" s="41"/>
      <c r="D173" s="39"/>
      <c r="E173" s="39"/>
      <c r="F173" s="39"/>
      <c r="G173" s="39"/>
      <c r="H173" s="39"/>
      <c r="I173" s="39"/>
      <c r="J173" s="39"/>
      <c r="K173" s="39"/>
      <c r="L173" s="39"/>
      <c r="M173" s="39"/>
      <c r="N173" s="39"/>
      <c r="O173" s="39"/>
      <c r="P173" s="39"/>
    </row>
    <row r="174" spans="1:16" s="16" customFormat="1">
      <c r="A174" s="39"/>
      <c r="B174" s="40"/>
      <c r="C174" s="41"/>
      <c r="D174" s="39"/>
      <c r="E174" s="39"/>
      <c r="F174" s="39"/>
      <c r="G174" s="39"/>
      <c r="H174" s="39"/>
      <c r="I174" s="39"/>
      <c r="J174" s="39"/>
      <c r="K174" s="39"/>
      <c r="L174" s="39"/>
      <c r="M174" s="39"/>
      <c r="N174" s="39"/>
      <c r="O174" s="39"/>
      <c r="P174" s="39"/>
    </row>
    <row r="175" spans="1:16" s="16" customFormat="1">
      <c r="A175" s="39"/>
      <c r="B175" s="39"/>
      <c r="C175" s="41"/>
      <c r="D175" s="39"/>
      <c r="E175" s="39"/>
      <c r="F175" s="39"/>
      <c r="G175" s="39"/>
      <c r="H175" s="39"/>
      <c r="I175" s="39"/>
      <c r="J175" s="39"/>
      <c r="K175" s="39"/>
      <c r="L175" s="39"/>
      <c r="M175" s="39"/>
      <c r="N175" s="39"/>
      <c r="O175" s="39"/>
      <c r="P175" s="39"/>
    </row>
    <row r="176" spans="1:16" s="16" customFormat="1">
      <c r="A176" s="39"/>
      <c r="B176" s="39"/>
      <c r="C176" s="41"/>
      <c r="D176" s="39"/>
      <c r="E176" s="39"/>
      <c r="F176" s="39"/>
      <c r="G176" s="39"/>
      <c r="H176" s="39"/>
      <c r="I176" s="39"/>
      <c r="J176" s="39"/>
      <c r="K176" s="39"/>
      <c r="L176" s="39"/>
      <c r="M176" s="39"/>
      <c r="N176" s="39"/>
      <c r="O176" s="39"/>
      <c r="P176" s="39"/>
    </row>
    <row r="177" spans="1:16" s="16" customFormat="1">
      <c r="A177" s="39"/>
      <c r="B177" s="39"/>
      <c r="C177" s="41"/>
      <c r="D177" s="39"/>
      <c r="E177" s="39"/>
      <c r="F177" s="39"/>
      <c r="G177" s="39"/>
      <c r="H177" s="39"/>
      <c r="I177" s="39"/>
      <c r="J177" s="39"/>
      <c r="K177" s="39"/>
      <c r="L177" s="39"/>
      <c r="M177" s="39"/>
      <c r="N177" s="39"/>
      <c r="O177" s="39"/>
      <c r="P177" s="39"/>
    </row>
    <row r="178" spans="1:16" s="16" customFormat="1">
      <c r="A178" s="39"/>
      <c r="B178" s="39"/>
      <c r="C178" s="41"/>
      <c r="D178" s="39"/>
      <c r="E178" s="39"/>
      <c r="F178" s="39"/>
      <c r="G178" s="39"/>
      <c r="H178" s="39"/>
      <c r="I178" s="39"/>
      <c r="J178" s="39"/>
      <c r="K178" s="39"/>
      <c r="L178" s="39"/>
      <c r="M178" s="39"/>
      <c r="N178" s="39"/>
      <c r="O178" s="39"/>
      <c r="P178" s="39"/>
    </row>
    <row r="179" spans="1:16" s="16" customFormat="1">
      <c r="A179" s="39"/>
      <c r="B179" s="39"/>
      <c r="C179" s="41"/>
      <c r="D179" s="39"/>
      <c r="E179" s="39"/>
      <c r="F179" s="39"/>
      <c r="G179" s="39"/>
      <c r="H179" s="39"/>
      <c r="I179" s="39"/>
      <c r="J179" s="39"/>
      <c r="K179" s="39"/>
      <c r="L179" s="39"/>
      <c r="M179" s="39"/>
      <c r="N179" s="39"/>
      <c r="O179" s="39"/>
      <c r="P179" s="39"/>
    </row>
    <row r="180" spans="1:16" s="16" customFormat="1">
      <c r="A180" s="39"/>
      <c r="B180" s="39"/>
      <c r="C180" s="41"/>
      <c r="D180" s="39"/>
      <c r="E180" s="39"/>
      <c r="F180" s="39"/>
      <c r="G180" s="39"/>
      <c r="H180" s="39"/>
      <c r="I180" s="39"/>
      <c r="J180" s="39"/>
      <c r="K180" s="39"/>
      <c r="L180" s="39"/>
      <c r="M180" s="39"/>
      <c r="N180" s="39"/>
      <c r="O180" s="39"/>
      <c r="P180" s="39"/>
    </row>
    <row r="181" spans="1:16" s="16" customFormat="1">
      <c r="A181" s="39"/>
      <c r="B181" s="39"/>
      <c r="C181" s="41"/>
      <c r="D181" s="39"/>
      <c r="E181" s="39"/>
      <c r="F181" s="39"/>
      <c r="G181" s="39"/>
      <c r="H181" s="39"/>
      <c r="I181" s="39"/>
      <c r="J181" s="39"/>
      <c r="K181" s="39"/>
      <c r="L181" s="39"/>
      <c r="M181" s="39"/>
      <c r="N181" s="39"/>
      <c r="O181" s="39"/>
      <c r="P181" s="39"/>
    </row>
    <row r="182" spans="1:16" s="16" customFormat="1">
      <c r="A182" s="39"/>
      <c r="B182" s="39"/>
      <c r="C182" s="41"/>
      <c r="D182" s="39"/>
      <c r="E182" s="39"/>
      <c r="F182" s="39"/>
      <c r="G182" s="39"/>
      <c r="H182" s="39"/>
      <c r="I182" s="39"/>
      <c r="J182" s="39"/>
      <c r="K182" s="39"/>
      <c r="L182" s="39"/>
      <c r="M182" s="39"/>
      <c r="N182" s="39"/>
      <c r="O182" s="39"/>
      <c r="P182" s="39"/>
    </row>
    <row r="183" spans="1:16" s="16" customFormat="1">
      <c r="A183" s="39"/>
      <c r="B183" s="39"/>
      <c r="C183" s="41"/>
      <c r="D183" s="39"/>
      <c r="E183" s="39"/>
      <c r="F183" s="39"/>
      <c r="G183" s="39"/>
      <c r="H183" s="39"/>
      <c r="I183" s="39"/>
      <c r="J183" s="39"/>
      <c r="K183" s="39"/>
      <c r="L183" s="39"/>
      <c r="M183" s="39"/>
      <c r="N183" s="39"/>
      <c r="O183" s="39"/>
      <c r="P183" s="39"/>
    </row>
    <row r="184" spans="1:16" s="16" customFormat="1">
      <c r="A184" s="39"/>
      <c r="B184" s="39"/>
      <c r="C184" s="41"/>
      <c r="D184" s="39"/>
      <c r="E184" s="39"/>
      <c r="F184" s="39"/>
      <c r="G184" s="39"/>
      <c r="H184" s="39"/>
      <c r="I184" s="39"/>
      <c r="J184" s="39"/>
      <c r="K184" s="39"/>
      <c r="L184" s="39"/>
      <c r="M184" s="39"/>
      <c r="N184" s="39"/>
      <c r="O184" s="39"/>
      <c r="P184" s="39"/>
    </row>
    <row r="185" spans="1:16" s="16" customFormat="1">
      <c r="A185" s="39"/>
      <c r="B185" s="39"/>
      <c r="C185" s="41"/>
      <c r="D185" s="39"/>
      <c r="E185" s="39"/>
      <c r="F185" s="39"/>
      <c r="G185" s="39"/>
      <c r="H185" s="39"/>
      <c r="I185" s="39"/>
      <c r="J185" s="39"/>
      <c r="K185" s="39"/>
      <c r="L185" s="39"/>
      <c r="M185" s="39"/>
      <c r="N185" s="39"/>
      <c r="O185" s="39"/>
      <c r="P185" s="39"/>
    </row>
    <row r="186" spans="1:16" s="16" customFormat="1">
      <c r="A186" s="39"/>
      <c r="B186" s="39"/>
      <c r="C186" s="41"/>
      <c r="D186" s="39"/>
      <c r="E186" s="39"/>
      <c r="F186" s="39"/>
      <c r="G186" s="39"/>
      <c r="H186" s="39"/>
      <c r="I186" s="39"/>
      <c r="J186" s="39"/>
      <c r="K186" s="39"/>
      <c r="L186" s="39"/>
      <c r="M186" s="39"/>
      <c r="N186" s="39"/>
      <c r="O186" s="39"/>
      <c r="P186" s="39"/>
    </row>
    <row r="187" spans="1:16" s="16" customFormat="1">
      <c r="A187" s="39"/>
      <c r="B187" s="39"/>
      <c r="C187" s="41"/>
      <c r="D187" s="39"/>
      <c r="E187" s="39"/>
      <c r="F187" s="39"/>
      <c r="G187" s="39"/>
      <c r="H187" s="39"/>
      <c r="I187" s="39"/>
      <c r="J187" s="39"/>
      <c r="K187" s="39"/>
      <c r="L187" s="39"/>
      <c r="M187" s="39"/>
      <c r="N187" s="39"/>
      <c r="O187" s="39"/>
      <c r="P187" s="39"/>
    </row>
    <row r="188" spans="1:16" s="16" customFormat="1">
      <c r="A188" s="39"/>
      <c r="B188" s="39"/>
      <c r="C188" s="41"/>
      <c r="D188" s="39"/>
      <c r="E188" s="39"/>
      <c r="F188" s="39"/>
      <c r="G188" s="39"/>
      <c r="H188" s="39"/>
      <c r="I188" s="39"/>
      <c r="J188" s="39"/>
      <c r="K188" s="39"/>
      <c r="L188" s="39"/>
      <c r="M188" s="39"/>
      <c r="N188" s="39"/>
      <c r="O188" s="39"/>
      <c r="P188" s="39"/>
    </row>
    <row r="189" spans="1:16" s="16" customFormat="1">
      <c r="C189" s="17"/>
    </row>
    <row r="190" spans="1:16" s="16" customFormat="1">
      <c r="C190" s="17"/>
    </row>
    <row r="191" spans="1:16" s="16" customFormat="1">
      <c r="C191" s="17"/>
    </row>
    <row r="192" spans="1:16" s="16" customFormat="1">
      <c r="C192" s="17"/>
    </row>
    <row r="193" spans="3:3" s="16" customFormat="1">
      <c r="C193" s="17"/>
    </row>
    <row r="194" spans="3:3" s="16" customFormat="1">
      <c r="C194" s="17"/>
    </row>
    <row r="195" spans="3:3" s="16" customFormat="1">
      <c r="C195" s="17"/>
    </row>
    <row r="196" spans="3:3" s="16" customFormat="1">
      <c r="C196" s="17"/>
    </row>
    <row r="197" spans="3:3" s="16" customFormat="1">
      <c r="C197" s="17"/>
    </row>
    <row r="198" spans="3:3" s="16" customFormat="1">
      <c r="C198" s="17"/>
    </row>
    <row r="199" spans="3:3" s="16" customFormat="1">
      <c r="C199" s="17"/>
    </row>
    <row r="200" spans="3:3" s="16" customFormat="1">
      <c r="C200" s="17"/>
    </row>
    <row r="201" spans="3:3" s="16" customFormat="1">
      <c r="C201" s="17"/>
    </row>
    <row r="202" spans="3:3" s="16" customFormat="1">
      <c r="C202" s="17"/>
    </row>
    <row r="203" spans="3:3" s="16" customFormat="1">
      <c r="C203" s="17"/>
    </row>
    <row r="204" spans="3:3" s="16" customFormat="1">
      <c r="C204" s="17"/>
    </row>
    <row r="205" spans="3:3" s="16" customFormat="1">
      <c r="C205" s="17"/>
    </row>
    <row r="206" spans="3:3" s="16" customFormat="1">
      <c r="C206" s="17"/>
    </row>
    <row r="207" spans="3:3" s="16" customFormat="1">
      <c r="C207" s="17"/>
    </row>
    <row r="208" spans="3:3" s="16" customFormat="1">
      <c r="C208" s="17"/>
    </row>
    <row r="209" spans="2:3" s="16" customFormat="1">
      <c r="C209" s="17"/>
    </row>
    <row r="210" spans="2:3" s="16" customFormat="1">
      <c r="C210" s="17"/>
    </row>
    <row r="211" spans="2:3" s="16" customFormat="1">
      <c r="B211" s="13"/>
      <c r="C211" s="17"/>
    </row>
    <row r="212" spans="2:3" s="16" customFormat="1">
      <c r="C212" s="17"/>
    </row>
    <row r="213" spans="2:3" s="16" customFormat="1">
      <c r="C213" s="17"/>
    </row>
    <row r="214" spans="2:3" s="16" customFormat="1">
      <c r="C214" s="17"/>
    </row>
    <row r="215" spans="2:3" s="16" customFormat="1">
      <c r="C215" s="17"/>
    </row>
    <row r="216" spans="2:3" s="16" customFormat="1">
      <c r="C216" s="17"/>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222"/>
  <sheetViews>
    <sheetView topLeftCell="A12" workbookViewId="0">
      <selection activeCell="O106" sqref="O106"/>
    </sheetView>
  </sheetViews>
  <sheetFormatPr defaultRowHeight="13.5"/>
  <cols>
    <col min="3" max="3" width="9" style="24"/>
    <col min="4" max="4" width="14.25" customWidth="1"/>
    <col min="5" max="5" width="19.25" customWidth="1"/>
    <col min="12" max="13" width="9.5" bestFit="1" customWidth="1"/>
    <col min="14" max="14" width="9.5" style="105" bestFit="1" customWidth="1"/>
    <col min="15" max="16" width="9" style="105"/>
    <col min="19" max="19" width="8" customWidth="1"/>
    <col min="23" max="23" width="9.5" bestFit="1" customWidth="1"/>
  </cols>
  <sheetData>
    <row r="1" spans="1:16" s="11" customFormat="1">
      <c r="A1" s="10" t="s">
        <v>29</v>
      </c>
      <c r="C1" s="21"/>
      <c r="N1" s="107"/>
      <c r="O1" s="107"/>
      <c r="P1" s="107"/>
    </row>
    <row r="2" spans="1:16" s="12" customFormat="1">
      <c r="A2" s="12">
        <v>1</v>
      </c>
      <c r="B2" s="13" t="s">
        <v>30</v>
      </c>
      <c r="C2" s="22"/>
      <c r="N2" s="108"/>
      <c r="O2" s="108"/>
      <c r="P2" s="108"/>
    </row>
    <row r="3" spans="1:16" s="12" customFormat="1">
      <c r="B3" s="18">
        <v>1</v>
      </c>
      <c r="C3" s="20" t="s">
        <v>181</v>
      </c>
      <c r="D3" s="18"/>
      <c r="E3" s="18"/>
      <c r="F3" s="18"/>
      <c r="G3" s="18"/>
      <c r="H3" s="18"/>
      <c r="I3" s="18"/>
      <c r="J3" s="18"/>
      <c r="K3" s="18"/>
      <c r="L3" s="18"/>
      <c r="M3" s="18"/>
      <c r="N3" s="108"/>
      <c r="O3" s="108"/>
      <c r="P3" s="108"/>
    </row>
    <row r="4" spans="1:16" s="12" customFormat="1">
      <c r="B4" s="18"/>
      <c r="C4" s="23">
        <v>1</v>
      </c>
      <c r="D4" s="20" t="s">
        <v>182</v>
      </c>
      <c r="E4" s="18"/>
      <c r="F4" s="18"/>
      <c r="G4" s="18"/>
      <c r="H4" s="18"/>
      <c r="I4" s="18"/>
      <c r="J4" s="18"/>
      <c r="K4" s="18"/>
      <c r="L4" s="18"/>
      <c r="M4" s="18"/>
      <c r="N4" s="108"/>
      <c r="O4" s="108"/>
      <c r="P4" s="108"/>
    </row>
    <row r="5" spans="1:16" s="12" customFormat="1">
      <c r="B5" s="18"/>
      <c r="C5" s="23">
        <v>2</v>
      </c>
      <c r="D5" s="37" t="s">
        <v>183</v>
      </c>
      <c r="E5" s="19"/>
      <c r="F5" s="19"/>
      <c r="G5" s="19"/>
      <c r="H5" s="18"/>
      <c r="I5" s="19"/>
      <c r="J5" s="18"/>
      <c r="K5" s="18"/>
      <c r="L5" s="18"/>
      <c r="M5" s="18"/>
      <c r="N5" s="108"/>
      <c r="O5" s="108"/>
      <c r="P5" s="108"/>
    </row>
    <row r="6" spans="1:16" s="12" customFormat="1">
      <c r="B6" s="18"/>
      <c r="C6" s="23">
        <v>3</v>
      </c>
      <c r="D6" s="37" t="s">
        <v>184</v>
      </c>
      <c r="E6" s="19"/>
      <c r="F6" s="19"/>
      <c r="G6" s="19"/>
      <c r="H6" s="18"/>
      <c r="I6" s="19"/>
      <c r="J6" s="18"/>
      <c r="K6" s="18"/>
      <c r="L6" s="18"/>
      <c r="M6" s="18"/>
      <c r="N6" s="108"/>
      <c r="O6" s="108"/>
      <c r="P6" s="108"/>
    </row>
    <row r="7" spans="1:16" s="12" customFormat="1">
      <c r="B7" s="18">
        <v>2</v>
      </c>
      <c r="C7" s="20" t="s">
        <v>185</v>
      </c>
      <c r="D7" s="37"/>
      <c r="E7" s="19"/>
      <c r="F7" s="19"/>
      <c r="G7" s="19"/>
      <c r="H7" s="18"/>
      <c r="I7" s="19"/>
      <c r="J7" s="18"/>
      <c r="K7" s="18"/>
      <c r="L7" s="18"/>
      <c r="M7" s="18"/>
      <c r="N7" s="108"/>
      <c r="O7" s="108"/>
      <c r="P7" s="108"/>
    </row>
    <row r="8" spans="1:16" s="12" customFormat="1">
      <c r="B8" s="18">
        <v>3</v>
      </c>
      <c r="C8" s="20" t="s">
        <v>186</v>
      </c>
      <c r="D8" s="38"/>
      <c r="E8" s="19"/>
      <c r="F8" s="19"/>
      <c r="G8" s="19"/>
      <c r="H8" s="18"/>
      <c r="I8" s="19"/>
      <c r="J8" s="18"/>
      <c r="K8" s="18"/>
      <c r="L8" s="18"/>
      <c r="M8" s="18"/>
      <c r="N8" s="108"/>
      <c r="O8" s="108"/>
      <c r="P8" s="108"/>
    </row>
    <row r="9" spans="1:16" s="12" customFormat="1">
      <c r="B9" s="18"/>
      <c r="C9" s="23"/>
      <c r="D9" s="20"/>
      <c r="E9" s="18"/>
      <c r="F9" s="18"/>
      <c r="G9" s="18"/>
      <c r="H9" s="18"/>
      <c r="I9" s="18"/>
      <c r="J9" s="18"/>
      <c r="K9" s="18"/>
      <c r="L9" s="18"/>
      <c r="M9" s="18"/>
      <c r="N9" s="108"/>
      <c r="O9" s="108"/>
      <c r="P9" s="108"/>
    </row>
    <row r="10" spans="1:16" s="12" customFormat="1">
      <c r="C10" s="22"/>
      <c r="N10" s="108"/>
      <c r="O10" s="108"/>
      <c r="P10" s="108"/>
    </row>
    <row r="11" spans="1:16" s="11" customFormat="1">
      <c r="A11" s="10" t="s">
        <v>109</v>
      </c>
      <c r="C11" s="21"/>
      <c r="N11" s="107"/>
      <c r="O11" s="107"/>
      <c r="P11" s="107"/>
    </row>
    <row r="12" spans="1:16" s="16" customFormat="1">
      <c r="B12" s="13"/>
      <c r="C12" s="17"/>
      <c r="N12" s="36"/>
      <c r="O12" s="36"/>
      <c r="P12" s="36"/>
    </row>
    <row r="13" spans="1:16" s="16" customFormat="1">
      <c r="A13" s="16">
        <v>1</v>
      </c>
      <c r="B13" s="13" t="s">
        <v>110</v>
      </c>
      <c r="C13" s="17"/>
      <c r="N13" s="36"/>
      <c r="O13" s="36"/>
      <c r="P13" s="36"/>
    </row>
    <row r="14" spans="1:16" s="16" customFormat="1">
      <c r="B14" s="16">
        <v>1</v>
      </c>
      <c r="C14" s="17" t="s">
        <v>172</v>
      </c>
      <c r="N14" s="36"/>
      <c r="O14" s="36"/>
      <c r="P14" s="36"/>
    </row>
    <row r="15" spans="1:16" s="16" customFormat="1">
      <c r="C15" s="17">
        <v>1</v>
      </c>
      <c r="D15" s="16" t="s">
        <v>111</v>
      </c>
      <c r="E15" s="16" t="s">
        <v>125</v>
      </c>
      <c r="N15" s="36"/>
      <c r="O15" s="36"/>
      <c r="P15" s="36"/>
    </row>
    <row r="16" spans="1:16" s="16" customFormat="1">
      <c r="C16" s="17">
        <v>2</v>
      </c>
      <c r="D16" s="16" t="s">
        <v>112</v>
      </c>
      <c r="E16" s="16" t="s">
        <v>126</v>
      </c>
      <c r="N16" s="36"/>
      <c r="O16" s="36"/>
      <c r="P16" s="36"/>
    </row>
    <row r="17" spans="2:16" s="16" customFormat="1">
      <c r="C17" s="17">
        <v>3</v>
      </c>
      <c r="D17" s="16" t="s">
        <v>113</v>
      </c>
      <c r="E17" s="16" t="s">
        <v>155</v>
      </c>
      <c r="N17" s="36"/>
      <c r="O17" s="36"/>
      <c r="P17" s="36"/>
    </row>
    <row r="18" spans="2:16" s="16" customFormat="1">
      <c r="C18" s="17">
        <v>4</v>
      </c>
      <c r="D18" s="16" t="s">
        <v>280</v>
      </c>
      <c r="E18" s="16" t="s">
        <v>149</v>
      </c>
      <c r="N18" s="36"/>
      <c r="O18" s="36"/>
      <c r="P18" s="36"/>
    </row>
    <row r="19" spans="2:16" s="16" customFormat="1">
      <c r="C19" s="17"/>
      <c r="N19" s="36"/>
      <c r="O19" s="36"/>
      <c r="P19" s="36"/>
    </row>
    <row r="20" spans="2:16" s="16" customFormat="1">
      <c r="C20" s="17"/>
      <c r="N20" s="36"/>
      <c r="O20" s="36"/>
      <c r="P20" s="36"/>
    </row>
    <row r="21" spans="2:16" s="16" customFormat="1">
      <c r="C21" s="32" t="s">
        <v>157</v>
      </c>
      <c r="N21" s="36"/>
      <c r="O21" s="36"/>
      <c r="P21" s="36"/>
    </row>
    <row r="22" spans="2:16" s="16" customFormat="1">
      <c r="B22" s="16">
        <v>2</v>
      </c>
      <c r="C22" s="17" t="s">
        <v>114</v>
      </c>
      <c r="N22" s="36"/>
      <c r="O22" s="36"/>
      <c r="P22" s="36"/>
    </row>
    <row r="23" spans="2:16" s="16" customFormat="1">
      <c r="C23" s="17">
        <v>1</v>
      </c>
      <c r="D23" s="16" t="s">
        <v>115</v>
      </c>
      <c r="N23" s="36"/>
      <c r="O23" s="36"/>
      <c r="P23" s="36"/>
    </row>
    <row r="24" spans="2:16" s="16" customFormat="1">
      <c r="D24" s="17">
        <v>1</v>
      </c>
      <c r="E24" s="16" t="s">
        <v>146</v>
      </c>
      <c r="F24" s="16" t="s">
        <v>147</v>
      </c>
      <c r="N24" s="36"/>
      <c r="O24" s="36"/>
      <c r="P24" s="36"/>
    </row>
    <row r="25" spans="2:16" s="16" customFormat="1">
      <c r="D25" s="17">
        <v>2</v>
      </c>
      <c r="E25" s="16" t="s">
        <v>117</v>
      </c>
      <c r="F25" s="16" t="s">
        <v>124</v>
      </c>
      <c r="N25" s="36"/>
      <c r="O25" s="36"/>
      <c r="P25" s="36"/>
    </row>
    <row r="26" spans="2:16" s="16" customFormat="1">
      <c r="D26" s="17">
        <v>3</v>
      </c>
      <c r="E26" s="16" t="s">
        <v>706</v>
      </c>
      <c r="F26" s="16" t="s">
        <v>705</v>
      </c>
      <c r="N26" s="36"/>
      <c r="O26" s="36"/>
      <c r="P26" s="36"/>
    </row>
    <row r="27" spans="2:16" s="16" customFormat="1">
      <c r="C27" s="17"/>
      <c r="D27" s="17">
        <v>5</v>
      </c>
      <c r="E27" s="113" t="s">
        <v>711</v>
      </c>
      <c r="F27" s="113" t="s">
        <v>710</v>
      </c>
      <c r="N27" s="36"/>
      <c r="O27" s="36"/>
      <c r="P27" s="36"/>
    </row>
    <row r="28" spans="2:16" s="16" customFormat="1">
      <c r="C28" s="17">
        <v>2</v>
      </c>
      <c r="D28" s="16" t="s">
        <v>127</v>
      </c>
      <c r="N28" s="36"/>
      <c r="O28" s="36"/>
      <c r="P28" s="36"/>
    </row>
    <row r="29" spans="2:16" s="16" customFormat="1">
      <c r="C29" s="17"/>
      <c r="D29" s="17">
        <v>1</v>
      </c>
      <c r="E29" s="16" t="s">
        <v>129</v>
      </c>
      <c r="F29" s="16" t="s">
        <v>131</v>
      </c>
      <c r="N29" s="36"/>
      <c r="O29" s="36"/>
      <c r="P29" s="36"/>
    </row>
    <row r="30" spans="2:16" s="16" customFormat="1">
      <c r="C30" s="17"/>
      <c r="D30" s="17">
        <v>2</v>
      </c>
      <c r="E30" s="16" t="s">
        <v>130</v>
      </c>
      <c r="F30" s="16" t="s">
        <v>132</v>
      </c>
      <c r="N30" s="36"/>
      <c r="O30" s="36"/>
      <c r="P30" s="36"/>
    </row>
    <row r="31" spans="2:16" s="16" customFormat="1">
      <c r="C31" s="17"/>
      <c r="D31" s="17">
        <v>4</v>
      </c>
      <c r="E31" s="16" t="s">
        <v>707</v>
      </c>
      <c r="N31" s="36"/>
      <c r="O31" s="36"/>
      <c r="P31" s="36"/>
    </row>
    <row r="32" spans="2:16" s="16" customFormat="1">
      <c r="C32" s="17"/>
      <c r="D32" s="17">
        <v>5</v>
      </c>
      <c r="E32" s="16" t="s">
        <v>708</v>
      </c>
      <c r="N32" s="36"/>
      <c r="O32" s="36"/>
      <c r="P32" s="36"/>
    </row>
    <row r="33" spans="1:16" s="16" customFormat="1">
      <c r="C33" s="17"/>
      <c r="D33" s="17">
        <v>7</v>
      </c>
      <c r="E33" s="16" t="s">
        <v>134</v>
      </c>
      <c r="N33" s="36"/>
      <c r="O33" s="36"/>
      <c r="P33" s="36"/>
    </row>
    <row r="34" spans="1:16" s="16" customFormat="1">
      <c r="C34" s="17"/>
      <c r="D34" s="17">
        <v>8</v>
      </c>
      <c r="E34" s="16" t="s">
        <v>135</v>
      </c>
      <c r="N34" s="36"/>
      <c r="O34" s="36"/>
      <c r="P34" s="36"/>
    </row>
    <row r="35" spans="1:16" s="16" customFormat="1">
      <c r="C35" s="17"/>
      <c r="D35" s="17">
        <v>9</v>
      </c>
      <c r="E35" s="16" t="s">
        <v>136</v>
      </c>
      <c r="N35" s="36"/>
      <c r="O35" s="36"/>
      <c r="P35" s="36"/>
    </row>
    <row r="36" spans="1:16" s="16" customFormat="1">
      <c r="C36" s="17"/>
      <c r="D36" s="17">
        <v>10</v>
      </c>
      <c r="E36" s="16" t="s">
        <v>137</v>
      </c>
      <c r="N36" s="36"/>
      <c r="O36" s="36"/>
      <c r="P36" s="36"/>
    </row>
    <row r="37" spans="1:16" s="16" customFormat="1">
      <c r="C37" s="17"/>
      <c r="D37" s="17">
        <v>11</v>
      </c>
      <c r="E37" s="16" t="s">
        <v>133</v>
      </c>
      <c r="N37" s="36"/>
      <c r="O37" s="36"/>
      <c r="P37" s="36"/>
    </row>
    <row r="38" spans="1:16" s="16" customFormat="1">
      <c r="C38" s="17"/>
      <c r="D38" s="17">
        <v>12</v>
      </c>
      <c r="E38" s="16" t="s">
        <v>138</v>
      </c>
      <c r="N38" s="36"/>
      <c r="O38" s="36"/>
      <c r="P38" s="36"/>
    </row>
    <row r="39" spans="1:16" s="16" customFormat="1">
      <c r="C39" s="17"/>
      <c r="D39" s="17">
        <v>13</v>
      </c>
      <c r="E39" s="16" t="s">
        <v>139</v>
      </c>
      <c r="N39" s="36"/>
      <c r="O39" s="36"/>
      <c r="P39" s="36"/>
    </row>
    <row r="40" spans="1:16" s="16" customFormat="1">
      <c r="C40" s="17"/>
      <c r="D40" s="17">
        <v>14</v>
      </c>
      <c r="E40" s="16" t="s">
        <v>140</v>
      </c>
      <c r="N40" s="36"/>
      <c r="O40" s="36"/>
      <c r="P40" s="36"/>
    </row>
    <row r="41" spans="1:16" s="16" customFormat="1">
      <c r="C41" s="17"/>
      <c r="D41" s="17">
        <v>15</v>
      </c>
      <c r="E41" s="113" t="s">
        <v>759</v>
      </c>
      <c r="N41" s="36"/>
      <c r="O41" s="36"/>
      <c r="P41" s="36"/>
    </row>
    <row r="42" spans="1:16" s="16" customFormat="1">
      <c r="C42" s="17"/>
      <c r="D42" s="17">
        <v>16</v>
      </c>
      <c r="E42" s="113" t="s">
        <v>760</v>
      </c>
      <c r="N42" s="36"/>
      <c r="O42" s="36"/>
      <c r="P42" s="36"/>
    </row>
    <row r="43" spans="1:16" s="16" customFormat="1">
      <c r="C43" s="17"/>
      <c r="N43" s="36"/>
      <c r="O43" s="36"/>
      <c r="P43" s="36"/>
    </row>
    <row r="44" spans="1:16" s="16" customFormat="1">
      <c r="A44" s="16">
        <v>2</v>
      </c>
      <c r="B44" s="13" t="s">
        <v>118</v>
      </c>
      <c r="C44" s="17"/>
      <c r="N44" s="36"/>
      <c r="O44" s="36"/>
      <c r="P44" s="36"/>
    </row>
    <row r="45" spans="1:16" s="16" customFormat="1" ht="12.75" customHeight="1">
      <c r="B45" s="16">
        <v>1</v>
      </c>
      <c r="C45" s="17" t="s">
        <v>119</v>
      </c>
      <c r="N45" s="36"/>
      <c r="O45" s="36"/>
      <c r="P45" s="36"/>
    </row>
    <row r="46" spans="1:16" s="16" customFormat="1" ht="12.75" customHeight="1">
      <c r="C46" s="17">
        <v>1</v>
      </c>
      <c r="D46" s="16" t="s">
        <v>115</v>
      </c>
      <c r="N46" s="36"/>
      <c r="O46" s="36"/>
      <c r="P46" s="36"/>
    </row>
    <row r="47" spans="1:16" s="16" customFormat="1">
      <c r="D47" s="17">
        <v>1</v>
      </c>
      <c r="E47" s="16" t="s">
        <v>116</v>
      </c>
      <c r="F47" s="16" t="s">
        <v>120</v>
      </c>
      <c r="N47" s="36"/>
      <c r="O47" s="36"/>
      <c r="P47" s="36"/>
    </row>
    <row r="48" spans="1:16" s="16" customFormat="1">
      <c r="D48" s="17">
        <v>2</v>
      </c>
      <c r="E48" s="16" t="s">
        <v>117</v>
      </c>
      <c r="F48" s="16" t="s">
        <v>121</v>
      </c>
      <c r="N48" s="36"/>
      <c r="O48" s="36"/>
      <c r="P48" s="36"/>
    </row>
    <row r="49" spans="3:16" s="16" customFormat="1" ht="12.75" customHeight="1">
      <c r="D49" s="17">
        <v>3</v>
      </c>
      <c r="E49" s="16" t="s">
        <v>706</v>
      </c>
      <c r="F49" s="16" t="s">
        <v>704</v>
      </c>
      <c r="N49" s="36"/>
      <c r="O49" s="36"/>
      <c r="P49" s="36"/>
    </row>
    <row r="50" spans="3:16" s="16" customFormat="1" ht="12.75" customHeight="1">
      <c r="D50" s="17">
        <v>5</v>
      </c>
      <c r="E50" s="113" t="s">
        <v>712</v>
      </c>
      <c r="F50" s="112" t="s">
        <v>709</v>
      </c>
      <c r="N50" s="36"/>
      <c r="O50" s="36"/>
      <c r="P50" s="36"/>
    </row>
    <row r="51" spans="3:16" s="16" customFormat="1" ht="12.75" customHeight="1">
      <c r="D51" s="17">
        <v>6</v>
      </c>
      <c r="E51" s="16" t="s">
        <v>145</v>
      </c>
      <c r="F51" s="16" t="s">
        <v>148</v>
      </c>
      <c r="N51" s="36"/>
      <c r="O51" s="36"/>
      <c r="P51" s="36"/>
    </row>
    <row r="52" spans="3:16" s="16" customFormat="1" ht="12.75" customHeight="1">
      <c r="C52" s="17">
        <v>2</v>
      </c>
      <c r="D52" s="16" t="s">
        <v>128</v>
      </c>
      <c r="N52" s="36"/>
      <c r="O52" s="36"/>
      <c r="P52" s="36"/>
    </row>
    <row r="53" spans="3:16" s="16" customFormat="1" ht="12.75" customHeight="1">
      <c r="C53" s="17"/>
      <c r="D53" s="16">
        <f t="shared" ref="D53:F66" si="0">D29</f>
        <v>1</v>
      </c>
      <c r="E53" s="16" t="str">
        <f t="shared" si="0"/>
        <v>暴击</v>
      </c>
      <c r="F53" s="16" t="str">
        <f t="shared" si="0"/>
        <v>触发暴击的概率</v>
      </c>
      <c r="N53" s="36"/>
      <c r="O53" s="36"/>
      <c r="P53" s="36"/>
    </row>
    <row r="54" spans="3:16" s="16" customFormat="1" ht="12.75" customHeight="1">
      <c r="C54" s="17"/>
      <c r="D54" s="16">
        <f t="shared" si="0"/>
        <v>2</v>
      </c>
      <c r="E54" s="16" t="str">
        <f t="shared" si="0"/>
        <v>韧性</v>
      </c>
      <c r="F54" s="16" t="str">
        <f t="shared" si="0"/>
        <v>减少被暴击的概率</v>
      </c>
      <c r="N54" s="36"/>
      <c r="O54" s="36"/>
      <c r="P54" s="36"/>
    </row>
    <row r="55" spans="3:16" s="16" customFormat="1" ht="12.75" customHeight="1">
      <c r="C55" s="17"/>
      <c r="D55" s="16">
        <f t="shared" si="0"/>
        <v>4</v>
      </c>
      <c r="E55" s="16" t="str">
        <f t="shared" si="0"/>
        <v>命中</v>
      </c>
      <c r="F55" s="16">
        <f t="shared" si="0"/>
        <v>0</v>
      </c>
      <c r="N55" s="36"/>
      <c r="O55" s="36"/>
      <c r="P55" s="36"/>
    </row>
    <row r="56" spans="3:16" s="16" customFormat="1" ht="12.75" customHeight="1">
      <c r="C56" s="17"/>
      <c r="D56" s="16">
        <f t="shared" si="0"/>
        <v>5</v>
      </c>
      <c r="E56" s="16" t="str">
        <f t="shared" si="0"/>
        <v>闪避</v>
      </c>
      <c r="F56" s="16">
        <f t="shared" si="0"/>
        <v>0</v>
      </c>
      <c r="N56" s="36"/>
      <c r="O56" s="36"/>
      <c r="P56" s="36"/>
    </row>
    <row r="57" spans="3:16" s="16" customFormat="1" ht="12.75" customHeight="1">
      <c r="C57" s="17"/>
      <c r="D57" s="16">
        <f t="shared" si="0"/>
        <v>7</v>
      </c>
      <c r="E57" s="16" t="str">
        <f t="shared" si="0"/>
        <v>物伤强化（战前）</v>
      </c>
      <c r="F57" s="16">
        <f t="shared" si="0"/>
        <v>0</v>
      </c>
      <c r="N57" s="36"/>
      <c r="O57" s="36"/>
      <c r="P57" s="36"/>
    </row>
    <row r="58" spans="3:16" s="16" customFormat="1" ht="12.75" customHeight="1">
      <c r="C58" s="17"/>
      <c r="D58" s="16">
        <f t="shared" si="0"/>
        <v>8</v>
      </c>
      <c r="E58" s="16" t="str">
        <f t="shared" si="0"/>
        <v>物伤减免（战前）</v>
      </c>
      <c r="F58" s="16">
        <f t="shared" si="0"/>
        <v>0</v>
      </c>
      <c r="N58" s="36"/>
      <c r="O58" s="36"/>
      <c r="P58" s="36"/>
    </row>
    <row r="59" spans="3:16" s="16" customFormat="1" ht="12.75" customHeight="1">
      <c r="C59" s="17"/>
      <c r="D59" s="16">
        <f t="shared" si="0"/>
        <v>9</v>
      </c>
      <c r="E59" s="16" t="str">
        <f t="shared" si="0"/>
        <v>策伤强化（战前）</v>
      </c>
      <c r="F59" s="16">
        <f t="shared" si="0"/>
        <v>0</v>
      </c>
      <c r="N59" s="36"/>
      <c r="O59" s="36"/>
      <c r="P59" s="36"/>
    </row>
    <row r="60" spans="3:16" s="16" customFormat="1" ht="12.75" customHeight="1">
      <c r="C60" s="17"/>
      <c r="D60" s="16">
        <f t="shared" si="0"/>
        <v>10</v>
      </c>
      <c r="E60" s="16" t="str">
        <f t="shared" si="0"/>
        <v>策伤减免（战前）</v>
      </c>
      <c r="F60" s="16">
        <f t="shared" si="0"/>
        <v>0</v>
      </c>
      <c r="N60" s="36"/>
      <c r="O60" s="36"/>
      <c r="P60" s="36"/>
    </row>
    <row r="61" spans="3:16" s="16" customFormat="1" ht="12.75" customHeight="1">
      <c r="C61" s="17"/>
      <c r="D61" s="16">
        <f t="shared" si="0"/>
        <v>11</v>
      </c>
      <c r="E61" s="16" t="str">
        <f t="shared" si="0"/>
        <v>物伤强化（战中）</v>
      </c>
      <c r="F61" s="16">
        <f t="shared" si="0"/>
        <v>0</v>
      </c>
      <c r="N61" s="36"/>
      <c r="O61" s="36"/>
      <c r="P61" s="36"/>
    </row>
    <row r="62" spans="3:16" s="16" customFormat="1" ht="12.75" customHeight="1">
      <c r="C62" s="17"/>
      <c r="D62" s="16">
        <f t="shared" si="0"/>
        <v>12</v>
      </c>
      <c r="E62" s="16" t="str">
        <f t="shared" si="0"/>
        <v>物伤减免（战中）</v>
      </c>
      <c r="F62" s="16">
        <f t="shared" si="0"/>
        <v>0</v>
      </c>
      <c r="N62" s="36"/>
      <c r="O62" s="36"/>
      <c r="P62" s="36"/>
    </row>
    <row r="63" spans="3:16" s="16" customFormat="1" ht="12.75" customHeight="1">
      <c r="C63" s="17"/>
      <c r="D63" s="16">
        <f t="shared" si="0"/>
        <v>13</v>
      </c>
      <c r="E63" s="16" t="str">
        <f t="shared" si="0"/>
        <v>策伤强化（战中）</v>
      </c>
      <c r="F63" s="16">
        <f t="shared" si="0"/>
        <v>0</v>
      </c>
      <c r="N63" s="36"/>
      <c r="O63" s="36"/>
      <c r="P63" s="36"/>
    </row>
    <row r="64" spans="3:16" s="16" customFormat="1" ht="12.75" customHeight="1">
      <c r="C64" s="17"/>
      <c r="D64" s="16">
        <f t="shared" si="0"/>
        <v>14</v>
      </c>
      <c r="E64" s="16" t="str">
        <f t="shared" si="0"/>
        <v>策伤减免（战中）</v>
      </c>
      <c r="F64" s="16">
        <f t="shared" si="0"/>
        <v>0</v>
      </c>
      <c r="N64" s="36"/>
      <c r="O64" s="36"/>
      <c r="P64" s="36"/>
    </row>
    <row r="65" spans="2:16" s="16" customFormat="1" ht="12.75" customHeight="1">
      <c r="C65" s="17"/>
      <c r="D65" s="16">
        <f t="shared" ref="D65" si="1">D41</f>
        <v>15</v>
      </c>
      <c r="E65" s="113" t="s">
        <v>759</v>
      </c>
      <c r="N65" s="36"/>
      <c r="O65" s="36"/>
      <c r="P65" s="36"/>
    </row>
    <row r="66" spans="2:16" s="16" customFormat="1" ht="12.75" customHeight="1">
      <c r="C66" s="17"/>
      <c r="D66" s="16">
        <f t="shared" si="0"/>
        <v>16</v>
      </c>
      <c r="E66" s="113" t="s">
        <v>760</v>
      </c>
      <c r="N66" s="36"/>
      <c r="O66" s="36"/>
      <c r="P66" s="36"/>
    </row>
    <row r="67" spans="2:16" s="16" customFormat="1" ht="12.75" customHeight="1">
      <c r="C67" s="17"/>
      <c r="N67" s="36"/>
      <c r="O67" s="36"/>
      <c r="P67" s="36"/>
    </row>
    <row r="68" spans="2:16" s="16" customFormat="1" ht="12.75" customHeight="1">
      <c r="B68" s="16">
        <v>2</v>
      </c>
      <c r="C68" s="17" t="s">
        <v>730</v>
      </c>
      <c r="N68" s="36"/>
      <c r="O68" s="36"/>
      <c r="P68" s="36"/>
    </row>
    <row r="69" spans="2:16" s="16" customFormat="1" ht="12.75" customHeight="1">
      <c r="D69" s="114">
        <v>1</v>
      </c>
      <c r="E69" s="113" t="s">
        <v>741</v>
      </c>
      <c r="N69" s="36"/>
      <c r="O69" s="36"/>
      <c r="P69" s="36"/>
    </row>
    <row r="70" spans="2:16" s="16" customFormat="1" ht="12.75" customHeight="1">
      <c r="D70" s="114">
        <v>2</v>
      </c>
      <c r="E70" s="113" t="s">
        <v>740</v>
      </c>
      <c r="N70" s="36"/>
      <c r="O70" s="36"/>
      <c r="P70" s="36"/>
    </row>
    <row r="71" spans="2:16" s="16" customFormat="1" ht="12.75" customHeight="1">
      <c r="B71" s="13" t="s">
        <v>736</v>
      </c>
      <c r="C71" s="17"/>
      <c r="D71" s="31"/>
      <c r="N71" s="36"/>
      <c r="O71" s="36"/>
      <c r="P71" s="36"/>
    </row>
    <row r="72" spans="2:16" s="16" customFormat="1" ht="12.75" customHeight="1">
      <c r="D72" s="113">
        <v>1</v>
      </c>
      <c r="E72" s="113" t="s">
        <v>746</v>
      </c>
      <c r="F72" s="113" t="s">
        <v>745</v>
      </c>
      <c r="N72" s="36"/>
      <c r="O72" s="36"/>
      <c r="P72" s="36"/>
    </row>
    <row r="73" spans="2:16" s="16" customFormat="1" ht="12.75" customHeight="1">
      <c r="D73" s="113">
        <v>2</v>
      </c>
      <c r="E73" s="113" t="s">
        <v>743</v>
      </c>
      <c r="F73" s="113" t="s">
        <v>747</v>
      </c>
      <c r="N73" s="36"/>
      <c r="O73" s="36"/>
      <c r="P73" s="36"/>
    </row>
    <row r="74" spans="2:16" s="16" customFormat="1" ht="12.75" customHeight="1">
      <c r="D74" s="113">
        <v>3</v>
      </c>
      <c r="E74" s="113" t="s">
        <v>742</v>
      </c>
      <c r="F74" s="113" t="s">
        <v>744</v>
      </c>
      <c r="N74" s="36"/>
      <c r="O74" s="36"/>
      <c r="P74" s="36"/>
    </row>
    <row r="75" spans="2:16" s="16" customFormat="1" ht="12.75" customHeight="1">
      <c r="B75" s="13"/>
      <c r="C75" s="17"/>
      <c r="D75" s="113">
        <v>4</v>
      </c>
      <c r="E75" s="113" t="s">
        <v>752</v>
      </c>
      <c r="N75" s="36"/>
      <c r="O75" s="36"/>
      <c r="P75" s="36"/>
    </row>
    <row r="76" spans="2:16" s="16" customFormat="1" ht="12.75" customHeight="1">
      <c r="C76" s="17"/>
      <c r="N76" s="36"/>
      <c r="O76" s="36"/>
      <c r="P76" s="36"/>
    </row>
    <row r="77" spans="2:16" s="16" customFormat="1" ht="12.75" customHeight="1">
      <c r="B77" s="13" t="s">
        <v>737</v>
      </c>
      <c r="C77" s="17"/>
      <c r="N77" s="36"/>
      <c r="O77" s="36"/>
      <c r="P77" s="36"/>
    </row>
    <row r="78" spans="2:16" s="16" customFormat="1" ht="12.75" customHeight="1">
      <c r="D78" s="113">
        <v>1</v>
      </c>
      <c r="E78" s="113" t="s">
        <v>750</v>
      </c>
      <c r="F78" s="113" t="s">
        <v>751</v>
      </c>
      <c r="G78" s="113"/>
      <c r="N78" s="36"/>
      <c r="O78" s="36"/>
      <c r="P78" s="36"/>
    </row>
    <row r="79" spans="2:16" s="16" customFormat="1" ht="12.75" customHeight="1">
      <c r="D79" s="113">
        <v>2</v>
      </c>
      <c r="E79" s="116" t="s">
        <v>738</v>
      </c>
      <c r="F79" s="113" t="s">
        <v>749</v>
      </c>
      <c r="G79" s="113"/>
      <c r="N79" s="36"/>
      <c r="O79" s="36"/>
      <c r="P79" s="36"/>
    </row>
    <row r="80" spans="2:16" s="16" customFormat="1" ht="12.75" customHeight="1">
      <c r="D80" s="113">
        <v>3</v>
      </c>
      <c r="E80" s="116" t="s">
        <v>739</v>
      </c>
      <c r="F80" s="113" t="s">
        <v>748</v>
      </c>
      <c r="G80" s="113"/>
      <c r="N80" s="36"/>
      <c r="O80" s="36"/>
      <c r="P80" s="36"/>
    </row>
    <row r="81" spans="1:16" s="16" customFormat="1" ht="12.75" customHeight="1">
      <c r="C81" s="17"/>
      <c r="N81" s="36"/>
      <c r="O81" s="36"/>
      <c r="P81" s="36"/>
    </row>
    <row r="82" spans="1:16" s="16" customFormat="1" ht="12.75" customHeight="1">
      <c r="C82" s="17"/>
      <c r="N82" s="36"/>
      <c r="O82" s="36"/>
      <c r="P82" s="36"/>
    </row>
    <row r="83" spans="1:16" s="16" customFormat="1" ht="12.75" customHeight="1">
      <c r="B83" s="13"/>
      <c r="C83" s="17"/>
      <c r="N83" s="36"/>
      <c r="O83" s="36"/>
      <c r="P83" s="36"/>
    </row>
    <row r="84" spans="1:16" s="16" customFormat="1" ht="12.75" customHeight="1">
      <c r="C84" s="17"/>
      <c r="N84" s="36"/>
      <c r="O84" s="36"/>
      <c r="P84" s="36"/>
    </row>
    <row r="85" spans="1:16" s="16" customFormat="1" ht="12.75" customHeight="1">
      <c r="C85" s="17"/>
      <c r="N85" s="36"/>
      <c r="O85" s="36"/>
      <c r="P85" s="36"/>
    </row>
    <row r="86" spans="1:16" s="16" customFormat="1" ht="12.75" customHeight="1">
      <c r="A86" s="16">
        <v>3</v>
      </c>
      <c r="B86" s="13" t="s">
        <v>122</v>
      </c>
      <c r="C86" s="17"/>
      <c r="N86" s="36"/>
      <c r="O86" s="36"/>
      <c r="P86" s="36"/>
    </row>
    <row r="87" spans="1:16" s="16" customFormat="1" ht="12.75" customHeight="1">
      <c r="B87" s="16">
        <v>1</v>
      </c>
      <c r="C87" s="16" t="s">
        <v>123</v>
      </c>
      <c r="N87" s="36"/>
      <c r="O87" s="36"/>
      <c r="P87" s="36"/>
    </row>
    <row r="88" spans="1:16" s="16" customFormat="1" ht="12.75" customHeight="1">
      <c r="B88" s="13"/>
      <c r="C88" s="17">
        <v>1</v>
      </c>
      <c r="D88" s="16" t="s">
        <v>756</v>
      </c>
      <c r="N88" s="36"/>
      <c r="O88" s="36"/>
      <c r="P88" s="36"/>
    </row>
    <row r="89" spans="1:16" s="16" customFormat="1" ht="12.75" customHeight="1">
      <c r="B89" s="13"/>
      <c r="C89" s="31"/>
      <c r="D89" s="16" t="s">
        <v>757</v>
      </c>
      <c r="N89" s="36"/>
      <c r="O89" s="36"/>
      <c r="P89" s="36"/>
    </row>
    <row r="90" spans="1:16" s="16" customFormat="1" ht="12.75" customHeight="1">
      <c r="B90" s="13"/>
      <c r="C90" s="31"/>
      <c r="E90" s="16" t="s">
        <v>755</v>
      </c>
      <c r="N90" s="36"/>
      <c r="O90" s="36"/>
      <c r="P90" s="36"/>
    </row>
    <row r="91" spans="1:16" s="16" customFormat="1" ht="12.75" customHeight="1">
      <c r="B91" s="13"/>
      <c r="C91" s="31"/>
      <c r="D91" s="16" t="s">
        <v>173</v>
      </c>
      <c r="N91" s="36"/>
      <c r="O91" s="36"/>
      <c r="P91" s="36"/>
    </row>
    <row r="92" spans="1:16" s="16" customFormat="1" ht="12.75" customHeight="1">
      <c r="B92" s="13"/>
      <c r="C92" s="31"/>
      <c r="E92" s="16" t="s">
        <v>154</v>
      </c>
      <c r="N92" s="36"/>
      <c r="O92" s="36"/>
      <c r="P92" s="36"/>
    </row>
    <row r="93" spans="1:16" s="16" customFormat="1" ht="12.75" customHeight="1">
      <c r="B93" s="13"/>
      <c r="C93" s="31"/>
      <c r="E93" s="16" t="s">
        <v>174</v>
      </c>
      <c r="N93" s="36"/>
      <c r="O93" s="36"/>
      <c r="P93" s="36"/>
    </row>
    <row r="94" spans="1:16" s="16" customFormat="1" ht="12.75" customHeight="1">
      <c r="B94" s="13"/>
      <c r="C94" s="31"/>
      <c r="F94" s="17" t="s">
        <v>175</v>
      </c>
      <c r="G94" s="16" t="s">
        <v>179</v>
      </c>
      <c r="N94" s="36"/>
      <c r="O94" s="36"/>
      <c r="P94" s="36"/>
    </row>
    <row r="95" spans="1:16" s="16" customFormat="1" ht="12.75" customHeight="1">
      <c r="B95" s="13"/>
      <c r="C95" s="31"/>
      <c r="F95" s="16" t="s">
        <v>176</v>
      </c>
      <c r="G95" s="16" t="s">
        <v>178</v>
      </c>
      <c r="N95" s="36"/>
      <c r="O95" s="36"/>
      <c r="P95" s="36"/>
    </row>
    <row r="96" spans="1:16" s="16" customFormat="1" ht="12.75" customHeight="1">
      <c r="B96" s="13"/>
      <c r="C96" s="31"/>
      <c r="F96" s="16" t="s">
        <v>177</v>
      </c>
      <c r="G96" s="16" t="s">
        <v>180</v>
      </c>
      <c r="N96" s="36"/>
      <c r="O96" s="36"/>
      <c r="P96" s="36"/>
    </row>
    <row r="97" spans="2:24" s="16" customFormat="1" ht="12.75" customHeight="1">
      <c r="B97" s="13"/>
      <c r="C97" s="17">
        <v>2</v>
      </c>
      <c r="D97" s="16" t="s">
        <v>650</v>
      </c>
      <c r="N97" s="36"/>
      <c r="O97" s="36"/>
      <c r="P97" s="109"/>
    </row>
    <row r="98" spans="2:24" s="16" customFormat="1" ht="12.75" customHeight="1">
      <c r="B98" s="13"/>
      <c r="C98" s="17"/>
      <c r="D98" s="16" t="s">
        <v>651</v>
      </c>
      <c r="N98" s="36"/>
      <c r="O98" s="36"/>
      <c r="P98" s="110"/>
    </row>
    <row r="99" spans="2:24" s="16" customFormat="1" ht="12.75" customHeight="1">
      <c r="B99" s="13"/>
      <c r="C99" s="17"/>
      <c r="D99" s="16" t="s">
        <v>652</v>
      </c>
      <c r="N99" s="36"/>
      <c r="O99" s="36"/>
      <c r="P99" s="110"/>
    </row>
    <row r="100" spans="2:24" s="16" customFormat="1" ht="12.75" customHeight="1">
      <c r="B100" s="13"/>
      <c r="C100" s="17"/>
      <c r="D100" s="16" t="s">
        <v>653</v>
      </c>
      <c r="N100" s="36"/>
      <c r="O100" s="36"/>
      <c r="P100" s="110"/>
    </row>
    <row r="101" spans="2:24" s="16" customFormat="1" ht="12.75" customHeight="1">
      <c r="B101" s="13"/>
      <c r="C101" s="17"/>
      <c r="D101" s="16" t="s">
        <v>654</v>
      </c>
      <c r="N101" s="36"/>
      <c r="O101" s="36"/>
      <c r="P101" s="36"/>
    </row>
    <row r="102" spans="2:24" s="16" customFormat="1" ht="12.75" customHeight="1">
      <c r="B102" s="13"/>
      <c r="C102" s="17"/>
      <c r="D102" s="16" t="s">
        <v>655</v>
      </c>
      <c r="N102" s="36"/>
      <c r="O102" s="36"/>
      <c r="P102" s="36"/>
    </row>
    <row r="103" spans="2:24" s="16" customFormat="1" ht="12.75" customHeight="1">
      <c r="B103" s="13"/>
      <c r="C103" s="17"/>
      <c r="D103" s="113" t="s">
        <v>766</v>
      </c>
      <c r="E103" s="113"/>
      <c r="O103" s="36"/>
      <c r="P103" s="36"/>
      <c r="S103" s="115" t="s">
        <v>735</v>
      </c>
    </row>
    <row r="104" spans="2:24" s="16" customFormat="1" ht="12.75" customHeight="1">
      <c r="B104" s="13"/>
      <c r="C104" s="17"/>
      <c r="D104" s="34" t="s">
        <v>142</v>
      </c>
      <c r="E104" s="34"/>
      <c r="F104" s="34"/>
      <c r="G104" s="34"/>
      <c r="H104" s="34"/>
      <c r="I104" s="34"/>
      <c r="J104" s="34"/>
      <c r="N104" s="36"/>
      <c r="O104" s="36"/>
      <c r="P104" s="36"/>
    </row>
    <row r="105" spans="2:24" s="16" customFormat="1" ht="12.75" customHeight="1">
      <c r="B105" s="13"/>
      <c r="C105" s="17"/>
      <c r="D105" s="34" t="s">
        <v>143</v>
      </c>
      <c r="E105" s="34"/>
      <c r="F105" s="34"/>
      <c r="G105" s="34"/>
      <c r="H105" s="34"/>
      <c r="I105" s="34"/>
      <c r="J105" s="34"/>
      <c r="N105" s="36"/>
      <c r="O105" s="36"/>
      <c r="P105" s="36"/>
    </row>
    <row r="106" spans="2:24" s="16" customFormat="1" ht="12.75" customHeight="1">
      <c r="B106" s="13"/>
      <c r="C106" s="17"/>
      <c r="D106" s="34" t="s">
        <v>144</v>
      </c>
      <c r="E106" s="34"/>
      <c r="F106" s="34"/>
      <c r="G106" s="34"/>
      <c r="H106" s="34"/>
      <c r="I106" s="34"/>
      <c r="J106" s="34"/>
      <c r="N106" s="36"/>
      <c r="O106" s="36"/>
      <c r="P106" s="36"/>
    </row>
    <row r="107" spans="2:24" s="16" customFormat="1" ht="12.75" customHeight="1">
      <c r="B107" s="13"/>
      <c r="C107" s="17"/>
      <c r="D107" s="16" t="s">
        <v>141</v>
      </c>
      <c r="N107" s="36"/>
      <c r="O107" s="36"/>
      <c r="P107" s="36"/>
    </row>
    <row r="108" spans="2:24" s="16" customFormat="1" ht="12.75" customHeight="1">
      <c r="B108" s="13"/>
      <c r="C108" s="17"/>
      <c r="E108" s="16" t="s">
        <v>656</v>
      </c>
      <c r="N108" s="36"/>
      <c r="O108" s="36"/>
      <c r="P108" s="36"/>
    </row>
    <row r="109" spans="2:24" s="16" customFormat="1" ht="12.75" customHeight="1">
      <c r="B109" s="13"/>
      <c r="C109" s="17"/>
      <c r="E109" s="16" t="s">
        <v>162</v>
      </c>
      <c r="N109" s="36"/>
      <c r="O109" s="36"/>
      <c r="P109" s="36"/>
    </row>
    <row r="110" spans="2:24" s="16" customFormat="1" ht="12.75" customHeight="1">
      <c r="B110" s="13"/>
      <c r="C110" s="17">
        <v>3</v>
      </c>
      <c r="D110" s="16" t="s">
        <v>731</v>
      </c>
      <c r="N110" s="36"/>
      <c r="O110" s="36"/>
      <c r="P110" s="36"/>
    </row>
    <row r="111" spans="2:24" s="16" customFormat="1" ht="12.75" customHeight="1">
      <c r="B111" s="13"/>
      <c r="C111" s="17"/>
      <c r="D111" s="16" t="s">
        <v>732</v>
      </c>
      <c r="N111" s="36"/>
      <c r="O111" s="36"/>
      <c r="R111" s="36"/>
      <c r="S111" s="119"/>
      <c r="T111" s="119"/>
      <c r="U111" s="119"/>
      <c r="V111" s="119"/>
      <c r="W111" s="119"/>
      <c r="X111" s="119"/>
    </row>
    <row r="112" spans="2:24" s="16" customFormat="1" ht="12.75" customHeight="1">
      <c r="B112" s="13"/>
      <c r="C112" s="17"/>
      <c r="D112" s="16" t="s">
        <v>733</v>
      </c>
      <c r="I112" s="25"/>
      <c r="N112" s="36"/>
      <c r="O112" s="36"/>
      <c r="P112" s="36"/>
      <c r="S112" s="36"/>
      <c r="T112" s="36"/>
      <c r="U112" s="36"/>
      <c r="V112" s="119"/>
      <c r="W112" s="119"/>
      <c r="X112" s="119"/>
    </row>
    <row r="113" spans="2:24" s="16" customFormat="1" ht="12.75" customHeight="1">
      <c r="B113" s="13"/>
      <c r="C113" s="17"/>
      <c r="N113" s="36"/>
      <c r="O113" s="36"/>
      <c r="P113" s="36"/>
      <c r="S113" s="36"/>
      <c r="T113" s="36"/>
      <c r="U113" s="36"/>
      <c r="V113" s="119"/>
      <c r="W113" s="119"/>
      <c r="X113" s="119"/>
    </row>
    <row r="114" spans="2:24" s="16" customFormat="1" ht="12.75" customHeight="1">
      <c r="B114" s="13"/>
      <c r="C114" s="17"/>
      <c r="N114" s="36"/>
      <c r="O114" s="36"/>
      <c r="P114" s="36"/>
      <c r="S114" s="36"/>
      <c r="T114" s="36"/>
      <c r="U114" s="36"/>
      <c r="V114" s="119"/>
      <c r="W114" s="119"/>
      <c r="X114" s="119"/>
    </row>
    <row r="115" spans="2:24" s="16" customFormat="1" ht="12.75" customHeight="1">
      <c r="B115" s="13"/>
      <c r="C115" s="17"/>
      <c r="N115" s="36"/>
      <c r="O115" s="36"/>
      <c r="P115" s="36"/>
      <c r="S115" s="36"/>
      <c r="T115" s="36"/>
      <c r="U115" s="36"/>
      <c r="V115" s="119"/>
      <c r="W115" s="119"/>
      <c r="X115" s="119"/>
    </row>
    <row r="116" spans="2:24" s="16" customFormat="1" ht="12.75" customHeight="1">
      <c r="B116" s="13"/>
      <c r="C116" s="17"/>
      <c r="N116" s="36"/>
      <c r="O116" s="36"/>
      <c r="P116" s="36"/>
      <c r="S116" s="36"/>
      <c r="T116" s="36"/>
      <c r="U116" s="36"/>
      <c r="V116" s="119"/>
      <c r="W116" s="119"/>
      <c r="X116" s="119"/>
    </row>
    <row r="117" spans="2:24" s="16" customFormat="1" ht="12.75" customHeight="1">
      <c r="B117" s="16">
        <v>2</v>
      </c>
      <c r="C117" s="17" t="s">
        <v>274</v>
      </c>
      <c r="N117" s="36"/>
      <c r="O117" s="36"/>
      <c r="P117" s="36"/>
      <c r="S117" s="36"/>
      <c r="T117" s="36"/>
      <c r="U117" s="36"/>
      <c r="V117" s="119"/>
      <c r="W117" s="119"/>
      <c r="X117" s="119"/>
    </row>
    <row r="118" spans="2:24" s="16" customFormat="1" ht="12.75" customHeight="1">
      <c r="B118" s="13"/>
      <c r="C118" s="118">
        <v>1</v>
      </c>
      <c r="D118" s="34" t="s">
        <v>275</v>
      </c>
      <c r="E118" s="34"/>
      <c r="N118" s="36"/>
      <c r="O118" s="36"/>
      <c r="P118" s="36"/>
      <c r="S118" s="36"/>
      <c r="T118" s="36"/>
      <c r="U118" s="36"/>
      <c r="V118" s="119"/>
      <c r="W118" s="119"/>
      <c r="X118" s="119"/>
    </row>
    <row r="119" spans="2:24" s="16" customFormat="1" ht="12.75" customHeight="1">
      <c r="C119" s="118"/>
      <c r="D119" s="34">
        <v>1</v>
      </c>
      <c r="E119" s="34" t="s">
        <v>277</v>
      </c>
      <c r="N119" s="36"/>
      <c r="O119" s="36"/>
      <c r="P119" s="36"/>
      <c r="S119" s="36"/>
      <c r="T119" s="36"/>
      <c r="U119" s="36"/>
      <c r="V119" s="119"/>
      <c r="W119" s="119"/>
      <c r="X119" s="119"/>
    </row>
    <row r="120" spans="2:24" s="16" customFormat="1" ht="12.75" customHeight="1">
      <c r="B120" s="13"/>
      <c r="C120" s="118"/>
      <c r="D120" s="34">
        <v>2</v>
      </c>
      <c r="E120" s="34" t="s">
        <v>276</v>
      </c>
      <c r="L120" s="36"/>
      <c r="N120" s="36"/>
      <c r="O120" s="36"/>
      <c r="P120" s="36"/>
      <c r="S120" s="36"/>
      <c r="T120" s="36"/>
      <c r="U120" s="36"/>
      <c r="V120" s="119"/>
      <c r="W120" s="119"/>
      <c r="X120" s="119"/>
    </row>
    <row r="121" spans="2:24" s="16" customFormat="1" ht="12.75" customHeight="1">
      <c r="C121" s="118"/>
      <c r="D121" s="34">
        <v>3</v>
      </c>
      <c r="E121" s="34" t="s">
        <v>278</v>
      </c>
      <c r="L121" s="36"/>
      <c r="N121" s="36"/>
      <c r="O121" s="36"/>
      <c r="P121" s="36"/>
      <c r="S121" s="36"/>
      <c r="T121" s="36"/>
      <c r="U121" s="36"/>
    </row>
    <row r="122" spans="2:24" s="16" customFormat="1">
      <c r="C122" s="118"/>
      <c r="D122" s="34">
        <v>4</v>
      </c>
      <c r="E122" s="34" t="s">
        <v>279</v>
      </c>
      <c r="L122" s="36"/>
      <c r="N122" s="36"/>
      <c r="O122" s="36"/>
      <c r="P122" s="36"/>
      <c r="R122" s="119"/>
      <c r="S122" s="119"/>
    </row>
    <row r="123" spans="2:24" s="16" customFormat="1">
      <c r="C123" s="118"/>
      <c r="D123" s="34">
        <v>5</v>
      </c>
      <c r="E123" s="34" t="s">
        <v>281</v>
      </c>
      <c r="L123" s="36"/>
      <c r="N123" s="36"/>
      <c r="O123" s="36"/>
      <c r="P123" s="36"/>
    </row>
    <row r="124" spans="2:24" s="16" customFormat="1">
      <c r="C124" s="118"/>
      <c r="D124" s="34">
        <v>6</v>
      </c>
      <c r="E124" s="34" t="s">
        <v>282</v>
      </c>
      <c r="L124" s="36"/>
      <c r="N124" s="36"/>
      <c r="O124" s="36"/>
      <c r="P124" s="36"/>
    </row>
    <row r="125" spans="2:24" s="16" customFormat="1">
      <c r="C125" s="114">
        <v>2</v>
      </c>
      <c r="D125" s="113" t="s">
        <v>758</v>
      </c>
      <c r="E125" s="113"/>
      <c r="F125" s="113"/>
      <c r="G125" s="113"/>
      <c r="H125" s="113"/>
      <c r="I125" s="113"/>
      <c r="J125" s="113"/>
      <c r="K125" s="113"/>
      <c r="L125" s="113"/>
      <c r="N125" s="36"/>
      <c r="O125" s="36"/>
      <c r="P125" s="36"/>
    </row>
    <row r="126" spans="2:24" s="16" customFormat="1">
      <c r="C126" s="114"/>
      <c r="D126" s="113"/>
      <c r="E126" s="113" t="s">
        <v>765</v>
      </c>
      <c r="F126" s="113"/>
      <c r="G126" s="113"/>
      <c r="H126" s="113"/>
      <c r="I126" s="113"/>
      <c r="J126" s="113"/>
      <c r="K126" s="113"/>
      <c r="L126" s="120"/>
      <c r="N126" s="36"/>
      <c r="O126" s="36"/>
      <c r="P126" s="36"/>
    </row>
    <row r="127" spans="2:24" s="16" customFormat="1">
      <c r="C127" s="114"/>
      <c r="D127" s="113"/>
      <c r="E127" s="113"/>
      <c r="F127" s="113"/>
      <c r="G127" s="113"/>
      <c r="H127" s="113"/>
      <c r="I127" s="113"/>
      <c r="J127" s="113"/>
      <c r="K127" s="113"/>
      <c r="L127" s="113"/>
      <c r="N127" s="36"/>
      <c r="O127" s="36"/>
      <c r="P127" s="36"/>
      <c r="Q127" s="30" t="s">
        <v>761</v>
      </c>
    </row>
    <row r="128" spans="2:24" s="16" customFormat="1">
      <c r="C128" s="114">
        <v>3</v>
      </c>
      <c r="D128" s="113" t="s">
        <v>763</v>
      </c>
      <c r="E128" s="113"/>
      <c r="F128" s="113"/>
      <c r="G128" s="113"/>
      <c r="H128" s="113"/>
      <c r="I128" s="113"/>
      <c r="J128" s="113"/>
      <c r="K128" s="113"/>
      <c r="L128" s="113"/>
      <c r="N128" s="36"/>
      <c r="O128" s="36"/>
      <c r="P128" s="36"/>
    </row>
    <row r="129" spans="3:23" s="16" customFormat="1">
      <c r="C129" s="114"/>
      <c r="D129" s="113"/>
      <c r="E129" s="113" t="s">
        <v>764</v>
      </c>
      <c r="F129" s="113"/>
      <c r="G129" s="113"/>
      <c r="H129" s="113"/>
      <c r="I129" s="113"/>
      <c r="J129" s="113"/>
      <c r="K129" s="113"/>
      <c r="L129" s="113"/>
      <c r="N129" s="36"/>
      <c r="O129" s="36"/>
      <c r="P129" s="36"/>
      <c r="S129" s="16">
        <f>1/(1+0.65)*2</f>
        <v>1.2121212121212122</v>
      </c>
      <c r="U129" s="16" t="s">
        <v>762</v>
      </c>
    </row>
    <row r="130" spans="3:23" s="16" customFormat="1">
      <c r="C130" s="114"/>
      <c r="D130" s="113"/>
      <c r="E130" s="113"/>
      <c r="F130" s="113"/>
      <c r="G130" s="113"/>
      <c r="H130" s="113"/>
      <c r="I130" s="113"/>
      <c r="J130" s="113"/>
      <c r="K130" s="113"/>
      <c r="L130" s="113"/>
      <c r="N130" s="36"/>
      <c r="O130" s="36"/>
      <c r="P130" s="36"/>
      <c r="S130" s="16">
        <f>1/(1+1.25)*2</f>
        <v>0.88888888888888884</v>
      </c>
    </row>
    <row r="131" spans="3:23" s="16" customFormat="1">
      <c r="C131" s="17"/>
      <c r="N131" s="36"/>
      <c r="O131" s="36"/>
      <c r="P131" s="36"/>
      <c r="R131" s="16">
        <v>20</v>
      </c>
      <c r="T131" s="16">
        <f>0.275*LN(R131)-0.35</f>
        <v>0.47382637522734761</v>
      </c>
    </row>
    <row r="132" spans="3:23" s="16" customFormat="1">
      <c r="C132" s="17"/>
      <c r="L132" s="117"/>
      <c r="N132" s="36"/>
      <c r="O132" s="36"/>
      <c r="P132" s="36"/>
      <c r="R132" s="16">
        <v>50</v>
      </c>
      <c r="T132" s="16">
        <f>0.275*LN(R132)-0.35</f>
        <v>0.72580632649274024</v>
      </c>
    </row>
    <row r="133" spans="3:23" s="16" customFormat="1">
      <c r="C133" s="17"/>
      <c r="N133" s="36"/>
      <c r="O133" s="36"/>
      <c r="P133" s="36"/>
      <c r="R133" s="16">
        <v>75</v>
      </c>
      <c r="T133" s="16">
        <f t="shared" ref="T133:T148" si="2">0.275*LN(R133)-0.35</f>
        <v>0.83730923122248535</v>
      </c>
    </row>
    <row r="134" spans="3:23" s="16" customFormat="1">
      <c r="C134" s="17"/>
      <c r="N134" s="36"/>
      <c r="O134" s="36"/>
      <c r="P134" s="36"/>
      <c r="R134" s="16">
        <v>100</v>
      </c>
      <c r="S134" s="16">
        <v>0.9</v>
      </c>
      <c r="T134" s="16">
        <f t="shared" si="2"/>
        <v>0.91642180114672545</v>
      </c>
      <c r="V134" s="16">
        <v>100</v>
      </c>
      <c r="W134" s="16">
        <v>0.9</v>
      </c>
    </row>
    <row r="135" spans="3:23" s="16" customFormat="1">
      <c r="C135" s="17"/>
      <c r="N135" s="36"/>
      <c r="O135" s="36"/>
      <c r="P135" s="36"/>
      <c r="R135" s="16">
        <v>125</v>
      </c>
      <c r="T135" s="16">
        <f t="shared" si="2"/>
        <v>0.97778627775813309</v>
      </c>
      <c r="V135" s="16">
        <v>200</v>
      </c>
      <c r="W135" s="16">
        <v>1.1000000000000001</v>
      </c>
    </row>
    <row r="136" spans="3:23" s="16" customFormat="1">
      <c r="C136" s="17"/>
      <c r="N136" s="36"/>
      <c r="O136" s="36"/>
      <c r="P136" s="36"/>
      <c r="R136" s="16">
        <v>150</v>
      </c>
      <c r="T136" s="16">
        <f t="shared" si="2"/>
        <v>1.0279247058764702</v>
      </c>
      <c r="V136" s="16">
        <v>300</v>
      </c>
      <c r="W136" s="16">
        <v>1.2</v>
      </c>
    </row>
    <row r="137" spans="3:23" s="16" customFormat="1">
      <c r="C137" s="17"/>
      <c r="N137" s="36"/>
      <c r="O137" s="36"/>
      <c r="P137" s="36"/>
      <c r="R137" s="16">
        <v>175</v>
      </c>
      <c r="T137" s="16">
        <f t="shared" si="2"/>
        <v>1.0703161428289665</v>
      </c>
    </row>
    <row r="138" spans="3:23" s="16" customFormat="1">
      <c r="C138" s="17"/>
      <c r="N138" s="36"/>
      <c r="O138" s="36"/>
      <c r="P138" s="36"/>
      <c r="R138" s="16">
        <v>200</v>
      </c>
      <c r="T138" s="16">
        <f t="shared" si="2"/>
        <v>1.1070372758007103</v>
      </c>
    </row>
    <row r="139" spans="3:23" s="16" customFormat="1">
      <c r="C139" s="17"/>
      <c r="N139" s="36"/>
      <c r="O139" s="36"/>
      <c r="P139" s="36"/>
      <c r="R139" s="16">
        <v>225</v>
      </c>
      <c r="T139" s="16">
        <f t="shared" si="2"/>
        <v>1.1394276106062158</v>
      </c>
    </row>
    <row r="140" spans="3:23" s="16" customFormat="1">
      <c r="C140" s="17"/>
      <c r="N140" s="36"/>
      <c r="O140" s="36"/>
      <c r="P140" s="36"/>
      <c r="R140" s="16">
        <v>250</v>
      </c>
      <c r="T140" s="16">
        <f t="shared" si="2"/>
        <v>1.1684017524121177</v>
      </c>
    </row>
    <row r="141" spans="3:23" s="16" customFormat="1">
      <c r="C141" s="17"/>
      <c r="N141" s="36"/>
      <c r="O141" s="36"/>
      <c r="P141" s="36"/>
      <c r="R141" s="16">
        <v>275</v>
      </c>
      <c r="S141" s="27"/>
      <c r="T141" s="16">
        <f t="shared" si="2"/>
        <v>1.1946120518583072</v>
      </c>
    </row>
    <row r="142" spans="3:23" s="16" customFormat="1">
      <c r="C142" s="17"/>
      <c r="N142" s="36"/>
      <c r="O142" s="36"/>
      <c r="P142" s="36"/>
      <c r="R142" s="16">
        <v>300</v>
      </c>
      <c r="S142" s="16">
        <v>1.2</v>
      </c>
      <c r="T142" s="16">
        <f t="shared" si="2"/>
        <v>1.2185401805304554</v>
      </c>
    </row>
    <row r="143" spans="3:23" s="16" customFormat="1">
      <c r="C143" s="17"/>
      <c r="N143" s="36"/>
      <c r="O143" s="36"/>
      <c r="P143" s="36"/>
      <c r="R143" s="16">
        <v>325</v>
      </c>
      <c r="S143" s="27"/>
      <c r="T143" s="16">
        <f t="shared" si="2"/>
        <v>1.2405519251406778</v>
      </c>
      <c r="U143" s="27"/>
      <c r="V143" s="27"/>
      <c r="W143" s="27"/>
    </row>
    <row r="144" spans="3:23" s="16" customFormat="1">
      <c r="C144" s="17"/>
      <c r="N144" s="36"/>
      <c r="O144" s="36"/>
      <c r="P144" s="36"/>
      <c r="R144" s="16">
        <v>350</v>
      </c>
      <c r="S144" s="27"/>
      <c r="T144" s="16">
        <f t="shared" si="2"/>
        <v>1.2609316174829512</v>
      </c>
      <c r="U144" s="27"/>
      <c r="V144" s="27"/>
      <c r="W144" s="27"/>
    </row>
    <row r="145" spans="2:23" s="16" customFormat="1">
      <c r="C145" s="17"/>
      <c r="N145" s="36"/>
      <c r="O145" s="36"/>
      <c r="P145" s="36"/>
      <c r="R145" s="16">
        <v>375</v>
      </c>
      <c r="S145" s="27"/>
      <c r="T145" s="16">
        <f t="shared" si="2"/>
        <v>1.2799046571418629</v>
      </c>
      <c r="U145" s="27"/>
      <c r="V145" s="27"/>
      <c r="W145" s="27"/>
    </row>
    <row r="146" spans="2:23" s="16" customFormat="1">
      <c r="C146" s="17"/>
      <c r="N146" s="36"/>
      <c r="O146" s="36"/>
      <c r="P146" s="36"/>
      <c r="R146" s="16">
        <v>400</v>
      </c>
      <c r="S146" s="27"/>
      <c r="T146" s="16">
        <f t="shared" si="2"/>
        <v>1.2976527504546951</v>
      </c>
      <c r="U146" s="27"/>
      <c r="V146" s="27"/>
      <c r="W146" s="27"/>
    </row>
    <row r="147" spans="2:23" s="16" customFormat="1">
      <c r="C147" s="17"/>
      <c r="N147" s="36"/>
      <c r="O147" s="36"/>
      <c r="P147" s="36"/>
      <c r="R147" s="16">
        <v>425</v>
      </c>
      <c r="S147" s="27"/>
      <c r="T147" s="16">
        <f t="shared" si="2"/>
        <v>1.314324521454215</v>
      </c>
      <c r="U147" s="27"/>
      <c r="V147" s="27"/>
      <c r="W147" s="27"/>
    </row>
    <row r="148" spans="2:23" s="16" customFormat="1">
      <c r="C148" s="17"/>
      <c r="N148" s="36"/>
      <c r="O148" s="36"/>
      <c r="P148" s="36"/>
      <c r="R148" s="16">
        <v>450</v>
      </c>
      <c r="S148" s="27"/>
      <c r="T148" s="16">
        <f t="shared" si="2"/>
        <v>1.3300430852602005</v>
      </c>
      <c r="U148" s="27"/>
      <c r="V148" s="27"/>
      <c r="W148" s="27"/>
    </row>
    <row r="149" spans="2:23" s="16" customFormat="1">
      <c r="C149" s="17"/>
      <c r="N149" s="36"/>
      <c r="O149" s="36"/>
      <c r="P149" s="36"/>
      <c r="R149" s="27"/>
      <c r="S149" s="27"/>
      <c r="U149" s="27"/>
      <c r="V149" s="27"/>
      <c r="W149" s="27"/>
    </row>
    <row r="150" spans="2:23" s="16" customFormat="1">
      <c r="C150" s="17"/>
      <c r="N150" s="36"/>
      <c r="O150" s="36"/>
      <c r="P150" s="36"/>
      <c r="R150" s="27"/>
      <c r="S150" s="27"/>
      <c r="T150" s="27"/>
      <c r="U150" s="27"/>
      <c r="V150" s="27"/>
      <c r="W150" s="27"/>
    </row>
    <row r="151" spans="2:23" s="16" customFormat="1">
      <c r="C151" s="17"/>
      <c r="N151" s="36"/>
      <c r="O151" s="36"/>
      <c r="P151" s="36"/>
      <c r="R151" s="27"/>
      <c r="S151" s="27"/>
      <c r="T151" s="27"/>
      <c r="U151" s="27"/>
      <c r="V151" s="27"/>
      <c r="W151" s="27"/>
    </row>
    <row r="152" spans="2:23" s="16" customFormat="1">
      <c r="C152" s="17"/>
      <c r="N152" s="36"/>
      <c r="O152" s="36"/>
      <c r="P152" s="36"/>
      <c r="Q152" s="27"/>
      <c r="R152" s="27"/>
      <c r="S152" s="27"/>
      <c r="T152" s="27"/>
      <c r="U152" s="27"/>
      <c r="V152" s="27"/>
      <c r="W152" s="27"/>
    </row>
    <row r="153" spans="2:23" s="16" customFormat="1">
      <c r="C153" s="17"/>
      <c r="N153" s="36"/>
      <c r="O153" s="36"/>
      <c r="P153" s="36"/>
      <c r="Q153" s="27"/>
      <c r="R153" s="27"/>
      <c r="S153" s="27"/>
      <c r="T153" s="27"/>
      <c r="U153" s="27"/>
      <c r="V153" s="27"/>
      <c r="W153" s="27"/>
    </row>
    <row r="154" spans="2:23" s="16" customFormat="1">
      <c r="C154" s="17"/>
      <c r="N154" s="36"/>
      <c r="O154" s="36"/>
      <c r="P154" s="36"/>
      <c r="Q154" s="27"/>
      <c r="R154" s="27"/>
      <c r="S154" s="27"/>
      <c r="T154" s="27"/>
      <c r="U154" s="27"/>
      <c r="V154" s="27"/>
      <c r="W154" s="27"/>
    </row>
    <row r="155" spans="2:23" s="16" customFormat="1">
      <c r="C155" s="17"/>
      <c r="F155" s="17"/>
      <c r="N155" s="36"/>
      <c r="O155" s="36"/>
      <c r="P155" s="36"/>
      <c r="Q155" s="27"/>
      <c r="R155" s="27"/>
      <c r="S155" s="27"/>
      <c r="T155" s="27"/>
      <c r="U155" s="27"/>
      <c r="V155" s="27"/>
      <c r="W155" s="27"/>
    </row>
    <row r="156" spans="2:23" s="16" customFormat="1" ht="12.75" customHeight="1">
      <c r="B156" s="13"/>
      <c r="C156" s="17"/>
      <c r="F156" s="17"/>
      <c r="N156" s="36"/>
      <c r="O156" s="36"/>
      <c r="P156" s="36"/>
      <c r="Q156" s="27"/>
      <c r="R156" s="27"/>
      <c r="S156" s="27"/>
      <c r="T156" s="27"/>
      <c r="U156" s="27"/>
      <c r="V156" s="27"/>
      <c r="W156" s="27"/>
    </row>
    <row r="157" spans="2:23" s="16" customFormat="1">
      <c r="C157" s="17"/>
      <c r="F157" s="17"/>
      <c r="N157" s="36"/>
      <c r="O157" s="36"/>
      <c r="P157" s="36"/>
      <c r="Q157" s="27"/>
      <c r="R157" s="27"/>
      <c r="S157" s="27"/>
      <c r="T157" s="27"/>
      <c r="U157" s="27"/>
      <c r="V157" s="27"/>
      <c r="W157" s="27"/>
    </row>
    <row r="158" spans="2:23" s="16" customFormat="1">
      <c r="C158" s="17"/>
      <c r="F158" s="17"/>
      <c r="N158" s="36"/>
      <c r="O158" s="36"/>
      <c r="P158" s="36"/>
      <c r="Q158" s="27"/>
      <c r="R158" s="27"/>
      <c r="S158" s="27"/>
      <c r="T158" s="27"/>
      <c r="U158" s="27"/>
      <c r="V158" s="27"/>
      <c r="W158" s="27"/>
    </row>
    <row r="159" spans="2:23" s="16" customFormat="1">
      <c r="C159" s="17"/>
      <c r="N159" s="36"/>
      <c r="O159" s="36"/>
      <c r="P159" s="36"/>
    </row>
    <row r="160" spans="2:23" s="16" customFormat="1">
      <c r="C160" s="17"/>
      <c r="N160" s="36"/>
      <c r="O160" s="36"/>
      <c r="P160" s="36"/>
    </row>
    <row r="161" spans="3:16" s="16" customFormat="1">
      <c r="C161" s="17"/>
      <c r="N161" s="36"/>
      <c r="O161" s="36"/>
      <c r="P161" s="36"/>
    </row>
    <row r="162" spans="3:16" s="16" customFormat="1">
      <c r="C162" s="17"/>
      <c r="N162" s="36"/>
      <c r="O162" s="36"/>
      <c r="P162" s="36"/>
    </row>
    <row r="163" spans="3:16" s="16" customFormat="1">
      <c r="C163" s="17"/>
      <c r="N163" s="36"/>
      <c r="O163" s="36"/>
      <c r="P163" s="36"/>
    </row>
    <row r="164" spans="3:16" s="16" customFormat="1">
      <c r="C164" s="17"/>
      <c r="N164" s="36"/>
      <c r="O164" s="36"/>
      <c r="P164" s="36"/>
    </row>
    <row r="165" spans="3:16" s="16" customFormat="1">
      <c r="C165" s="17"/>
      <c r="N165" s="36"/>
      <c r="O165" s="36"/>
      <c r="P165" s="36"/>
    </row>
    <row r="166" spans="3:16" s="16" customFormat="1">
      <c r="C166" s="17"/>
      <c r="N166" s="36"/>
      <c r="O166" s="36"/>
      <c r="P166" s="36"/>
    </row>
    <row r="167" spans="3:16" s="16" customFormat="1">
      <c r="C167" s="17"/>
      <c r="N167" s="36"/>
      <c r="O167" s="36"/>
      <c r="P167" s="36"/>
    </row>
    <row r="168" spans="3:16" s="16" customFormat="1">
      <c r="C168" s="17"/>
      <c r="N168" s="36"/>
      <c r="O168" s="36"/>
      <c r="P168" s="36"/>
    </row>
    <row r="169" spans="3:16" s="16" customFormat="1">
      <c r="C169" s="17"/>
      <c r="N169" s="36"/>
      <c r="O169" s="36"/>
      <c r="P169" s="36"/>
    </row>
    <row r="170" spans="3:16" s="16" customFormat="1">
      <c r="C170" s="17"/>
      <c r="N170" s="36"/>
      <c r="O170" s="36"/>
      <c r="P170" s="36"/>
    </row>
    <row r="171" spans="3:16" s="16" customFormat="1">
      <c r="C171" s="17"/>
      <c r="N171" s="36"/>
      <c r="O171" s="36"/>
      <c r="P171" s="36"/>
    </row>
    <row r="172" spans="3:16" s="16" customFormat="1">
      <c r="C172" s="17"/>
      <c r="N172" s="36"/>
      <c r="O172" s="36"/>
      <c r="P172" s="36"/>
    </row>
    <row r="173" spans="3:16" s="16" customFormat="1">
      <c r="C173" s="17"/>
      <c r="N173" s="36"/>
      <c r="O173" s="36"/>
      <c r="P173" s="36"/>
    </row>
    <row r="174" spans="3:16" s="16" customFormat="1">
      <c r="C174" s="17"/>
      <c r="N174" s="36"/>
      <c r="O174" s="36"/>
      <c r="P174" s="36"/>
    </row>
    <row r="175" spans="3:16" s="16" customFormat="1">
      <c r="C175" s="17"/>
      <c r="N175" s="36"/>
      <c r="O175" s="36"/>
      <c r="P175" s="36"/>
    </row>
    <row r="176" spans="3:16" s="16" customFormat="1">
      <c r="C176" s="17"/>
      <c r="N176" s="36"/>
      <c r="O176" s="36"/>
      <c r="P176" s="36"/>
    </row>
    <row r="177" spans="2:16" s="16" customFormat="1">
      <c r="C177" s="17"/>
      <c r="N177" s="36"/>
      <c r="O177" s="36"/>
      <c r="P177" s="36"/>
    </row>
    <row r="178" spans="2:16" s="16" customFormat="1">
      <c r="C178" s="17"/>
      <c r="N178" s="36"/>
      <c r="O178" s="36"/>
      <c r="P178" s="36"/>
    </row>
    <row r="179" spans="2:16" s="16" customFormat="1">
      <c r="C179" s="17"/>
      <c r="N179" s="36"/>
      <c r="O179" s="36"/>
      <c r="P179" s="36"/>
    </row>
    <row r="180" spans="2:16" s="16" customFormat="1">
      <c r="B180" s="13"/>
      <c r="C180" s="17"/>
      <c r="N180" s="36"/>
      <c r="O180" s="36"/>
      <c r="P180" s="36"/>
    </row>
    <row r="181" spans="2:16" s="16" customFormat="1">
      <c r="C181" s="17"/>
      <c r="N181" s="36"/>
      <c r="O181" s="36"/>
      <c r="P181" s="36"/>
    </row>
    <row r="182" spans="2:16" s="16" customFormat="1">
      <c r="C182" s="17"/>
      <c r="N182" s="36"/>
      <c r="O182" s="36"/>
      <c r="P182" s="36"/>
    </row>
    <row r="183" spans="2:16" s="16" customFormat="1">
      <c r="C183" s="17"/>
      <c r="N183" s="36"/>
      <c r="O183" s="36"/>
      <c r="P183" s="36"/>
    </row>
    <row r="184" spans="2:16" s="16" customFormat="1">
      <c r="C184" s="17"/>
      <c r="N184" s="36"/>
      <c r="O184" s="36"/>
      <c r="P184" s="36"/>
    </row>
    <row r="185" spans="2:16" s="16" customFormat="1">
      <c r="C185" s="17"/>
      <c r="N185" s="36"/>
      <c r="O185" s="36"/>
      <c r="P185" s="36"/>
    </row>
    <row r="186" spans="2:16" s="16" customFormat="1">
      <c r="C186" s="17"/>
      <c r="N186" s="36"/>
      <c r="O186" s="36"/>
      <c r="P186" s="36"/>
    </row>
    <row r="187" spans="2:16" s="16" customFormat="1">
      <c r="C187" s="17"/>
      <c r="N187" s="36"/>
      <c r="O187" s="36"/>
      <c r="P187" s="36"/>
    </row>
    <row r="188" spans="2:16" s="16" customFormat="1">
      <c r="C188" s="17"/>
      <c r="N188" s="36"/>
      <c r="O188" s="36"/>
      <c r="P188" s="36"/>
    </row>
    <row r="189" spans="2:16" s="16" customFormat="1">
      <c r="C189" s="17"/>
      <c r="N189" s="36"/>
      <c r="O189" s="36"/>
      <c r="P189" s="36"/>
    </row>
    <row r="190" spans="2:16" s="16" customFormat="1">
      <c r="C190" s="17"/>
      <c r="N190" s="36"/>
      <c r="O190" s="36"/>
      <c r="P190" s="36"/>
    </row>
    <row r="191" spans="2:16" s="16" customFormat="1">
      <c r="C191" s="17"/>
      <c r="N191" s="36"/>
      <c r="O191" s="36"/>
      <c r="P191" s="36"/>
    </row>
    <row r="192" spans="2:16" s="16" customFormat="1">
      <c r="C192" s="17"/>
      <c r="N192" s="36"/>
      <c r="O192" s="36"/>
      <c r="P192" s="36"/>
    </row>
    <row r="193" spans="3:16" s="16" customFormat="1">
      <c r="C193" s="17"/>
      <c r="N193" s="36"/>
      <c r="O193" s="36"/>
      <c r="P193" s="36"/>
    </row>
    <row r="194" spans="3:16" s="16" customFormat="1">
      <c r="C194" s="17"/>
      <c r="N194" s="36"/>
      <c r="O194" s="36"/>
      <c r="P194" s="36"/>
    </row>
    <row r="195" spans="3:16" s="16" customFormat="1">
      <c r="C195" s="17"/>
      <c r="N195" s="36"/>
      <c r="O195" s="36"/>
      <c r="P195" s="36"/>
    </row>
    <row r="196" spans="3:16" s="16" customFormat="1">
      <c r="C196" s="17"/>
      <c r="N196" s="36"/>
      <c r="O196" s="36"/>
      <c r="P196" s="36"/>
    </row>
    <row r="197" spans="3:16" s="16" customFormat="1">
      <c r="C197" s="17"/>
      <c r="N197" s="36"/>
      <c r="O197" s="36"/>
      <c r="P197" s="36"/>
    </row>
    <row r="198" spans="3:16" s="16" customFormat="1">
      <c r="C198" s="17"/>
      <c r="N198" s="36"/>
      <c r="O198" s="36"/>
      <c r="P198" s="36"/>
    </row>
    <row r="199" spans="3:16" s="16" customFormat="1">
      <c r="C199" s="17"/>
      <c r="N199" s="36"/>
      <c r="O199" s="36"/>
      <c r="P199" s="36"/>
    </row>
    <row r="200" spans="3:16" s="16" customFormat="1">
      <c r="C200" s="17"/>
      <c r="N200" s="36"/>
      <c r="O200" s="36"/>
      <c r="P200" s="36"/>
    </row>
    <row r="201" spans="3:16" s="16" customFormat="1">
      <c r="C201" s="17"/>
      <c r="N201" s="36"/>
      <c r="O201" s="36"/>
      <c r="P201" s="36"/>
    </row>
    <row r="202" spans="3:16" s="16" customFormat="1">
      <c r="C202" s="17"/>
      <c r="N202" s="36"/>
      <c r="O202" s="36"/>
      <c r="P202" s="36"/>
    </row>
    <row r="203" spans="3:16" s="16" customFormat="1">
      <c r="C203" s="17"/>
      <c r="N203" s="36"/>
      <c r="O203" s="36"/>
      <c r="P203" s="36"/>
    </row>
    <row r="204" spans="3:16" s="16" customFormat="1">
      <c r="C204" s="17"/>
      <c r="N204" s="36"/>
      <c r="O204" s="36"/>
      <c r="P204" s="36"/>
    </row>
    <row r="205" spans="3:16" s="16" customFormat="1">
      <c r="C205" s="17"/>
      <c r="N205" s="36"/>
      <c r="O205" s="36"/>
      <c r="P205" s="36"/>
    </row>
    <row r="206" spans="3:16" s="16" customFormat="1">
      <c r="C206" s="17"/>
      <c r="N206" s="36"/>
      <c r="O206" s="36"/>
      <c r="P206" s="36"/>
    </row>
    <row r="207" spans="3:16" s="16" customFormat="1">
      <c r="C207" s="17"/>
      <c r="N207" s="36"/>
      <c r="O207" s="36"/>
      <c r="P207" s="36"/>
    </row>
    <row r="208" spans="3:16" s="16" customFormat="1">
      <c r="C208" s="17"/>
      <c r="N208" s="36"/>
      <c r="O208" s="36"/>
      <c r="P208" s="36"/>
    </row>
    <row r="209" spans="2:16" s="16" customFormat="1">
      <c r="C209" s="17"/>
      <c r="N209" s="36"/>
      <c r="O209" s="36"/>
      <c r="P209" s="36"/>
    </row>
    <row r="210" spans="2:16" s="16" customFormat="1">
      <c r="C210" s="17"/>
      <c r="N210" s="36"/>
      <c r="O210" s="36"/>
      <c r="P210" s="36"/>
    </row>
    <row r="211" spans="2:16" s="16" customFormat="1">
      <c r="C211" s="17"/>
      <c r="N211" s="36"/>
      <c r="O211" s="36"/>
      <c r="P211" s="36"/>
    </row>
    <row r="212" spans="2:16" s="16" customFormat="1">
      <c r="C212" s="17"/>
      <c r="N212" s="36"/>
      <c r="O212" s="36"/>
      <c r="P212" s="36"/>
    </row>
    <row r="213" spans="2:16" s="16" customFormat="1">
      <c r="C213" s="17"/>
      <c r="N213" s="36"/>
      <c r="O213" s="36"/>
      <c r="P213" s="36"/>
    </row>
    <row r="214" spans="2:16" s="16" customFormat="1">
      <c r="C214" s="17"/>
      <c r="N214" s="36"/>
      <c r="O214" s="36"/>
      <c r="P214" s="36"/>
    </row>
    <row r="215" spans="2:16" s="16" customFormat="1">
      <c r="C215" s="17"/>
      <c r="N215" s="36"/>
      <c r="O215" s="36"/>
      <c r="P215" s="36"/>
    </row>
    <row r="216" spans="2:16" s="16" customFormat="1">
      <c r="C216" s="17"/>
      <c r="N216" s="36"/>
      <c r="O216" s="36"/>
      <c r="P216" s="36"/>
    </row>
    <row r="217" spans="2:16" s="16" customFormat="1">
      <c r="B217" s="13"/>
      <c r="C217" s="17"/>
      <c r="N217" s="36"/>
      <c r="O217" s="36"/>
      <c r="P217" s="36"/>
    </row>
    <row r="218" spans="2:16" s="16" customFormat="1">
      <c r="C218" s="17"/>
      <c r="N218" s="36"/>
      <c r="O218" s="36"/>
      <c r="P218" s="36"/>
    </row>
    <row r="219" spans="2:16" s="16" customFormat="1">
      <c r="C219" s="17"/>
      <c r="N219" s="36"/>
      <c r="O219" s="36"/>
      <c r="P219" s="36"/>
    </row>
    <row r="220" spans="2:16" s="16" customFormat="1">
      <c r="C220" s="17"/>
      <c r="N220" s="36"/>
      <c r="O220" s="36"/>
      <c r="P220" s="36"/>
    </row>
    <row r="221" spans="2:16" s="16" customFormat="1">
      <c r="C221" s="17"/>
      <c r="N221" s="36"/>
      <c r="O221" s="36"/>
      <c r="P221" s="36"/>
    </row>
    <row r="222" spans="2:16" s="16" customFormat="1">
      <c r="C222" s="17"/>
      <c r="N222" s="36"/>
      <c r="O222" s="36"/>
      <c r="P222" s="36"/>
    </row>
  </sheetData>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election activeCell="H45" sqref="H45"/>
    </sheetView>
  </sheetViews>
  <sheetFormatPr defaultRowHeight="11.25"/>
  <cols>
    <col min="1" max="16384" width="9" style="56"/>
  </cols>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文本创建</vt:lpstr>
      <vt:lpstr>战斗规则</vt:lpstr>
      <vt:lpstr>战斗规则（方案二）</vt:lpstr>
      <vt:lpstr>士气设计</vt:lpstr>
      <vt:lpstr>战术设计</vt:lpstr>
      <vt:lpstr>战术设计（备份）</vt:lpstr>
      <vt:lpstr>技能设计</vt:lpstr>
      <vt:lpstr>属性设计</vt:lpstr>
      <vt:lpstr>编组设计</vt:lpstr>
      <vt:lpstr>兵种设计</vt:lpstr>
      <vt:lpstr>兵种设计（备份）</vt:lpstr>
      <vt:lpstr>策略设计</vt:lpstr>
      <vt:lpstr>武将设计</vt:lpstr>
      <vt:lpstr>Sheet2</vt:lpstr>
      <vt:lpstr>战斗演算</vt: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2019-09-23T09:57:07Z</dcterms:modified>
</cp:coreProperties>
</file>